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13_ncr:1_{49E63470-A824-4A66-8C6C-242920098586}" xr6:coauthVersionLast="47" xr6:coauthVersionMax="47" xr10:uidLastSave="{00000000-0000-0000-0000-000000000000}"/>
  <bookViews>
    <workbookView showVerticalScroll="0" xWindow="28800" yWindow="30" windowWidth="22260" windowHeight="14940" tabRatio="791" activeTab="12" xr2:uid="{00000000-000D-0000-FFFF-FFFF00000000}"/>
  </bookViews>
  <sheets>
    <sheet name="6.1.1" sheetId="69" r:id="rId1"/>
    <sheet name="6.2.1" sheetId="70" r:id="rId2"/>
    <sheet name="6.3.1" sheetId="71" r:id="rId3"/>
    <sheet name="6.4.1" sheetId="72" r:id="rId4"/>
    <sheet name="6.5.1" sheetId="153" r:id="rId5"/>
    <sheet name="6.6" sheetId="112" r:id="rId6"/>
    <sheet name="6.7.1" sheetId="76" r:id="rId7"/>
    <sheet name="6.8.1" sheetId="77" r:id="rId8"/>
    <sheet name="6.9.1" sheetId="78" r:id="rId9"/>
    <sheet name="6.10.1" sheetId="79" r:id="rId10"/>
    <sheet name="6.11.1" sheetId="146" r:id="rId11"/>
    <sheet name="6.12.1" sheetId="35" r:id="rId12"/>
    <sheet name="6.13" sheetId="8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4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>'[1]19.11-12'!$B$51</definedName>
    <definedName name="\G" localSheetId="4">#REF!</definedName>
    <definedName name="\G">#REF!</definedName>
    <definedName name="\I" localSheetId="4">#REF!</definedName>
    <definedName name="\I">#REF!</definedName>
    <definedName name="\L">'[1]19.11-12'!$B$53</definedName>
    <definedName name="\M" localSheetId="4">#REF!</definedName>
    <definedName name="\M">#REF!</definedName>
    <definedName name="\N" localSheetId="4">#REF!</definedName>
    <definedName name="\N">#REF!</definedName>
    <definedName name="\Q" localSheetId="4">#REF!</definedName>
    <definedName name="\Q">#REF!</definedName>
    <definedName name="\S" localSheetId="4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4" hidden="1">[4]p122!#REF!</definedName>
    <definedName name="__123Graph_B" hidden="1">[4]p122!#REF!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4" hidden="1">[4]p122!#REF!</definedName>
    <definedName name="__123Graph_D" hidden="1">[4]p122!#REF!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4" hidden="1">[4]p122!#REF!</definedName>
    <definedName name="__123Graph_F" hidden="1">[4]p122!#REF!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[4]p122!#REF!</definedName>
    <definedName name="__123Graph_X" hidden="1">[4]p122!#REF!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localSheetId="4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4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4" hidden="1">'[7]19.14-15'!#REF!</definedName>
    <definedName name="_PP13" hidden="1">'[7]19.14-15'!#REF!</definedName>
    <definedName name="_PP14" localSheetId="4" hidden="1">'[7]19.14-15'!#REF!</definedName>
    <definedName name="_PP14" hidden="1">'[7]19.14-15'!#REF!</definedName>
    <definedName name="_PP15" localSheetId="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4" hidden="1">'[7]19.14-15'!#REF!</definedName>
    <definedName name="_pp19" hidden="1">'[7]19.14-15'!#REF!</definedName>
    <definedName name="_PP2" localSheetId="4">'[7]19.22'!#REF!</definedName>
    <definedName name="_PP2">'[7]19.22'!#REF!</definedName>
    <definedName name="_PP20" localSheetId="4" hidden="1">'[7]19.14-15'!#REF!</definedName>
    <definedName name="_PP20" hidden="1">'[7]19.14-15'!#REF!</definedName>
    <definedName name="_PP21" localSheetId="4" hidden="1">'[7]19.14-15'!#REF!</definedName>
    <definedName name="_PP21" hidden="1">'[7]19.14-15'!#REF!</definedName>
    <definedName name="_PP22" localSheetId="4" hidden="1">'[7]19.14-15'!#REF!</definedName>
    <definedName name="_PP22" hidden="1">'[7]19.14-15'!#REF!</definedName>
    <definedName name="_pp23" localSheetId="4" hidden="1">'[7]19.14-15'!#REF!</definedName>
    <definedName name="_pp23" hidden="1">'[7]19.14-15'!#REF!</definedName>
    <definedName name="_pp24" localSheetId="4" hidden="1">'[7]19.14-15'!#REF!</definedName>
    <definedName name="_pp24" hidden="1">'[7]19.14-15'!#REF!</definedName>
    <definedName name="_pp25" localSheetId="4" hidden="1">'[7]19.14-15'!#REF!</definedName>
    <definedName name="_pp25" hidden="1">'[7]19.14-15'!#REF!</definedName>
    <definedName name="_pp26" localSheetId="4" hidden="1">'[7]19.14-15'!#REF!</definedName>
    <definedName name="_pp26" hidden="1">'[7]19.14-15'!#REF!</definedName>
    <definedName name="_pp27" localSheetId="4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4" hidden="1">'[7]19.14-15'!#REF!</definedName>
    <definedName name="_PP7" hidden="1">'[7]19.14-15'!#REF!</definedName>
    <definedName name="_PP8" localSheetId="4" hidden="1">'[7]19.14-15'!#REF!</definedName>
    <definedName name="_PP8" hidden="1">'[7]19.14-15'!#REF!</definedName>
    <definedName name="_PP9" localSheetId="4" hidden="1">'[7]19.14-15'!#REF!</definedName>
    <definedName name="_PP9" hidden="1">'[7]19.14-15'!#REF!</definedName>
    <definedName name="_SUP1" localSheetId="4">#REF!</definedName>
    <definedName name="_SUP1">#REF!</definedName>
    <definedName name="_SUP2" localSheetId="4">#REF!</definedName>
    <definedName name="_SUP2">#REF!</definedName>
    <definedName name="_SUP3" localSheetId="4">#REF!</definedName>
    <definedName name="_SUP3">#REF!</definedName>
    <definedName name="a" localSheetId="4">'[9]3.1'!#REF!</definedName>
    <definedName name="a">'[9]3.1'!#REF!</definedName>
    <definedName name="A_impresión_IM" localSheetId="4">#REF!</definedName>
    <definedName name="A_impresión_IM">#REF!</definedName>
    <definedName name="alk">'[1]19.11-12'!$B$53</definedName>
    <definedName name="AÑOSEÑA" localSheetId="4">#REF!</definedName>
    <definedName name="AÑOSEÑA">#REF!</definedName>
    <definedName name="_xlnm.Print_Area" localSheetId="0">'6.1.1'!$A$1:$F$31</definedName>
    <definedName name="_xlnm.Print_Area" localSheetId="9">'6.10.1'!$A$1:$E$31</definedName>
    <definedName name="_xlnm.Print_Area" localSheetId="10">'6.11.1'!$A$1:$K$48</definedName>
    <definedName name="_xlnm.Print_Area" localSheetId="11">'6.12.1'!$A$1:$E$47</definedName>
    <definedName name="_xlnm.Print_Area" localSheetId="12">'6.13'!$A$1:$F$55</definedName>
    <definedName name="_xlnm.Print_Area" localSheetId="1">'6.2.1'!$A$1:$H$77</definedName>
    <definedName name="_xlnm.Print_Area" localSheetId="2">'6.3.1'!$A$1:$H$85</definedName>
    <definedName name="_xlnm.Print_Area" localSheetId="3">'6.4.1'!$A$1:$J$28</definedName>
    <definedName name="_xlnm.Print_Area" localSheetId="4">'6.5.1'!$A$1:$L$56</definedName>
    <definedName name="_xlnm.Print_Area" localSheetId="5">'6.6'!$A$1:$G$56</definedName>
    <definedName name="_xlnm.Print_Area" localSheetId="6">'6.7.1'!$A$1:$H$79</definedName>
    <definedName name="_xlnm.Print_Area" localSheetId="7">'6.8.1'!$A$1:$E$27</definedName>
    <definedName name="_xlnm.Print_Area" localSheetId="8">'6.9.1'!$A$1:$H$88</definedName>
    <definedName name="balan.xls" hidden="1">'[10]7.24'!$D$6:$D$27</definedName>
    <definedName name="_xlnm.Database" localSheetId="4">#REF!</definedName>
    <definedName name="_xlnm.Database">#REF!</definedName>
    <definedName name="BUSCARC" localSheetId="4">#REF!</definedName>
    <definedName name="BUSCARC">#REF!</definedName>
    <definedName name="BUSCARG" localSheetId="4">#REF!</definedName>
    <definedName name="BUSCARG">#REF!</definedName>
    <definedName name="CARGA" localSheetId="4">#REF!</definedName>
    <definedName name="CARGA">#REF!</definedName>
    <definedName name="CHEQUEO" localSheetId="4">#REF!</definedName>
    <definedName name="CHEQUEO">#REF!</definedName>
    <definedName name="CODCULT" localSheetId="4">#REF!</definedName>
    <definedName name="CODCULT">#REF!</definedName>
    <definedName name="CODGRUP" localSheetId="4">#REF!</definedName>
    <definedName name="CODGRUP">#REF!</definedName>
    <definedName name="COSECHA" localSheetId="4">#REF!</definedName>
    <definedName name="COSECHA">#REF!</definedName>
    <definedName name="_xlnm.Criteria" localSheetId="4">#REF!</definedName>
    <definedName name="_xlnm.Criteria">#REF!</definedName>
    <definedName name="CUAD" localSheetId="4">#REF!</definedName>
    <definedName name="CUAD">#REF!</definedName>
    <definedName name="CUADRO" localSheetId="4">#REF!</definedName>
    <definedName name="CUADRO">#REF!</definedName>
    <definedName name="CULTSEÑA" localSheetId="4">#REF!</definedName>
    <definedName name="CULTSEÑA">#REF!</definedName>
    <definedName name="DECENA" localSheetId="4">#REF!</definedName>
    <definedName name="DECENA">#REF!</definedName>
    <definedName name="DESCARGA" localSheetId="4">#REF!</definedName>
    <definedName name="DESCARGA">#REF!</definedName>
    <definedName name="DESTINO" localSheetId="4">#REF!</definedName>
    <definedName name="DESTINO">#REF!</definedName>
    <definedName name="EXPORTAR" localSheetId="4">#REF!</definedName>
    <definedName name="EXPORTAR">#REF!</definedName>
    <definedName name="FILA" localSheetId="4">#REF!</definedName>
    <definedName name="FILA">#REF!</definedName>
    <definedName name="GRUPSEÑA" localSheetId="4">#REF!</definedName>
    <definedName name="GRUPSEÑA">#REF!</definedName>
    <definedName name="GUION" localSheetId="4">#REF!</definedName>
    <definedName name="GUION">#REF!</definedName>
    <definedName name="hgvnhgj" localSheetId="4">'[9]3.1'!#REF!</definedName>
    <definedName name="hgvnhgj">'[9]3.1'!#REF!</definedName>
    <definedName name="IMP" localSheetId="4">#REF!</definedName>
    <definedName name="IMP">#REF!</definedName>
    <definedName name="IMPR" localSheetId="4">#REF!</definedName>
    <definedName name="IMPR">#REF!</definedName>
    <definedName name="IMPRIMIR" localSheetId="4">#REF!</definedName>
    <definedName name="IMPRIMIR">#REF!</definedName>
    <definedName name="Imprimir_área_IM" localSheetId="4">#REF!</definedName>
    <definedName name="Imprimir_área_IM">#REF!</definedName>
    <definedName name="kk" localSheetId="4" hidden="1">'[6]19.14-15'!#REF!</definedName>
    <definedName name="kk" hidden="1">'[6]19.14-15'!#REF!</definedName>
    <definedName name="kkjkj" localSheetId="4">#REF!</definedName>
    <definedName name="kkjkj">#REF!</definedName>
    <definedName name="l" localSheetId="4">'[9]3.1'!#REF!</definedName>
    <definedName name="l">'[9]3.1'!#REF!</definedName>
    <definedName name="LISTAS" localSheetId="4">#REF!</definedName>
    <definedName name="LISTAS">#REF!</definedName>
    <definedName name="MENSAJE" localSheetId="4">#REF!</definedName>
    <definedName name="MENSAJE">#REF!</definedName>
    <definedName name="MENU" localSheetId="4">#REF!</definedName>
    <definedName name="MENU">#REF!</definedName>
    <definedName name="NOMCULT" localSheetId="4">#REF!</definedName>
    <definedName name="NOMCULT">#REF!</definedName>
    <definedName name="NOMGRUP" localSheetId="4">#REF!</definedName>
    <definedName name="NOMGRUP">#REF!</definedName>
    <definedName name="PEP">[8]GANADE1!$B$79</definedName>
    <definedName name="REGI" localSheetId="4">#REF!</definedName>
    <definedName name="REGI">#REF!</definedName>
    <definedName name="REGISTRO" localSheetId="4">#REF!</definedName>
    <definedName name="REGISTRO">#REF!</definedName>
    <definedName name="RELLENAR" localSheetId="4">#REF!</definedName>
    <definedName name="RELLENAR">#REF!</definedName>
    <definedName name="REND1" localSheetId="4">#REF!</definedName>
    <definedName name="REND1">#REF!</definedName>
    <definedName name="REND2" localSheetId="4">#REF!</definedName>
    <definedName name="REND2">#REF!</definedName>
    <definedName name="REND3" localSheetId="4">#REF!</definedName>
    <definedName name="REND3">#REF!</definedName>
    <definedName name="RUTINA" localSheetId="4">#REF!</definedName>
    <definedName name="RUTINA">#REF!</definedName>
    <definedName name="SIGUI" localSheetId="4">#REF!</definedName>
    <definedName name="SIGUI">#REF!</definedName>
    <definedName name="TCULTSEÑA" localSheetId="4">#REF!</definedName>
    <definedName name="TCULTSEÑA">#REF!</definedName>
    <definedName name="TO" localSheetId="4">#REF!</definedName>
    <definedName name="TO">#REF!</definedName>
    <definedName name="TODOS" localSheetId="4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72" l="1"/>
  <c r="G17" i="72"/>
  <c r="E17" i="72"/>
  <c r="C17" i="72"/>
  <c r="G7" i="146"/>
  <c r="G8" i="146"/>
  <c r="G9" i="146"/>
  <c r="G10" i="146"/>
  <c r="G11" i="146"/>
  <c r="G12" i="146"/>
  <c r="G13" i="146"/>
  <c r="G14" i="146"/>
  <c r="G15" i="146"/>
  <c r="G16" i="146"/>
  <c r="G17" i="146"/>
  <c r="G18" i="146"/>
  <c r="G19" i="146"/>
  <c r="G20" i="146"/>
  <c r="G21" i="146"/>
  <c r="G22" i="146"/>
  <c r="G23" i="146"/>
  <c r="G24" i="146"/>
  <c r="G25" i="146"/>
  <c r="G26" i="146"/>
  <c r="G27" i="146"/>
  <c r="G28" i="146"/>
  <c r="G29" i="146"/>
  <c r="G30" i="146"/>
  <c r="G31" i="146"/>
  <c r="G32" i="146"/>
  <c r="G33" i="146"/>
  <c r="G34" i="146"/>
  <c r="G35" i="146"/>
  <c r="G36" i="146"/>
  <c r="G37" i="146"/>
  <c r="C15" i="69"/>
  <c r="C16" i="69"/>
  <c r="C17" i="69"/>
  <c r="C18" i="69"/>
  <c r="C19" i="69"/>
  <c r="C20" i="69"/>
  <c r="C21" i="69"/>
  <c r="C22" i="69"/>
  <c r="C23" i="69"/>
  <c r="C24" i="69"/>
  <c r="C25" i="69"/>
  <c r="C9" i="69"/>
  <c r="C10" i="69"/>
  <c r="C11" i="69"/>
  <c r="C12" i="69"/>
  <c r="C13" i="69"/>
  <c r="C14" i="69"/>
  <c r="C8" i="69"/>
  <c r="D26" i="78"/>
  <c r="D21" i="82"/>
  <c r="E21" i="82" s="1"/>
  <c r="D44" i="146"/>
  <c r="D42" i="146"/>
  <c r="D41" i="146"/>
  <c r="D40" i="146"/>
  <c r="D39" i="146"/>
  <c r="B18" i="77"/>
  <c r="G12" i="72"/>
  <c r="E9" i="69"/>
  <c r="E10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8" i="69"/>
  <c r="D37" i="146"/>
  <c r="D36" i="146"/>
  <c r="D35" i="146"/>
  <c r="D34" i="146"/>
  <c r="D33" i="146"/>
  <c r="D32" i="146"/>
  <c r="D31" i="146"/>
  <c r="D30" i="146"/>
  <c r="D29" i="146"/>
  <c r="D28" i="146"/>
  <c r="D27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D7" i="146"/>
  <c r="G44" i="146"/>
  <c r="G40" i="146"/>
  <c r="G41" i="146"/>
  <c r="G42" i="146"/>
  <c r="G39" i="146"/>
  <c r="D14" i="79"/>
  <c r="D15" i="79"/>
  <c r="D12" i="79"/>
  <c r="D16" i="79"/>
  <c r="D8" i="79"/>
  <c r="C25" i="79"/>
  <c r="B8" i="77"/>
  <c r="C18" i="77"/>
  <c r="D23" i="79"/>
  <c r="D22" i="79"/>
  <c r="D21" i="79"/>
  <c r="D20" i="79"/>
  <c r="D18" i="79"/>
  <c r="D13" i="79"/>
  <c r="D11" i="79"/>
  <c r="D10" i="79"/>
  <c r="D9" i="79"/>
  <c r="C27" i="79"/>
  <c r="C23" i="79"/>
  <c r="C22" i="79"/>
  <c r="C21" i="79"/>
  <c r="C20" i="79"/>
  <c r="C18" i="79"/>
  <c r="C16" i="79"/>
  <c r="C15" i="79"/>
  <c r="C14" i="79"/>
  <c r="C13" i="79"/>
  <c r="C12" i="79"/>
  <c r="C11" i="79"/>
  <c r="C10" i="79"/>
  <c r="C9" i="79"/>
  <c r="C8" i="79"/>
  <c r="B27" i="79"/>
  <c r="B25" i="79"/>
  <c r="B23" i="79"/>
  <c r="B22" i="79"/>
  <c r="B21" i="79"/>
  <c r="B20" i="79"/>
  <c r="B18" i="79"/>
  <c r="B16" i="79"/>
  <c r="B15" i="79"/>
  <c r="B14" i="79"/>
  <c r="B13" i="79"/>
  <c r="B12" i="79"/>
  <c r="B11" i="79"/>
  <c r="B10" i="79"/>
  <c r="B9" i="79"/>
  <c r="B8" i="79"/>
  <c r="D21" i="77"/>
  <c r="D16" i="77"/>
  <c r="D15" i="77"/>
  <c r="D14" i="77"/>
  <c r="D13" i="77"/>
  <c r="D12" i="77"/>
  <c r="D11" i="77"/>
  <c r="D10" i="77"/>
  <c r="D9" i="77"/>
  <c r="D8" i="77"/>
  <c r="C23" i="77"/>
  <c r="C21" i="77"/>
  <c r="C16" i="77"/>
  <c r="C15" i="77"/>
  <c r="C14" i="77"/>
  <c r="C13" i="77"/>
  <c r="C12" i="77"/>
  <c r="C11" i="77"/>
  <c r="C10" i="77"/>
  <c r="C9" i="77"/>
  <c r="C8" i="77"/>
  <c r="B23" i="77"/>
  <c r="B21" i="77"/>
  <c r="B16" i="77"/>
  <c r="B15" i="77"/>
  <c r="B14" i="77"/>
  <c r="B13" i="77"/>
  <c r="B12" i="77"/>
  <c r="B11" i="77"/>
  <c r="B10" i="77"/>
  <c r="B9" i="77"/>
  <c r="D27" i="79" l="1"/>
  <c r="D25" i="79"/>
  <c r="D18" i="77"/>
  <c r="D23" i="77" l="1"/>
  <c r="E8" i="72"/>
  <c r="G17" i="71"/>
  <c r="D17" i="71"/>
  <c r="D8" i="71"/>
  <c r="D45" i="35" l="1"/>
  <c r="C45" i="35"/>
  <c r="B45" i="35"/>
  <c r="D43" i="35"/>
  <c r="C43" i="35"/>
  <c r="B43" i="35"/>
  <c r="D42" i="35"/>
  <c r="C42" i="35"/>
  <c r="B42" i="35"/>
  <c r="D41" i="35"/>
  <c r="C41" i="35"/>
  <c r="B41" i="35"/>
  <c r="D40" i="35"/>
  <c r="C40" i="35"/>
  <c r="B40" i="35"/>
  <c r="D38" i="35"/>
  <c r="C38" i="35"/>
  <c r="B38" i="35"/>
  <c r="D37" i="35"/>
  <c r="C37" i="35"/>
  <c r="B37" i="35"/>
  <c r="D36" i="35"/>
  <c r="C36" i="35"/>
  <c r="B36" i="35"/>
  <c r="D35" i="35"/>
  <c r="C35" i="35"/>
  <c r="B35" i="35"/>
  <c r="D34" i="35"/>
  <c r="C34" i="35"/>
  <c r="B34" i="35"/>
  <c r="D33" i="35"/>
  <c r="C33" i="35"/>
  <c r="B33" i="35"/>
  <c r="D32" i="35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D20" i="35"/>
  <c r="C20" i="35"/>
  <c r="B20" i="35"/>
  <c r="D19" i="35"/>
  <c r="C19" i="35"/>
  <c r="B19" i="35"/>
  <c r="D18" i="35"/>
  <c r="C18" i="35"/>
  <c r="B18" i="35"/>
  <c r="D17" i="35"/>
  <c r="C17" i="35"/>
  <c r="B17" i="35"/>
  <c r="D16" i="35"/>
  <c r="C16" i="35"/>
  <c r="B16" i="35"/>
  <c r="D15" i="35"/>
  <c r="C15" i="35"/>
  <c r="B15" i="35"/>
  <c r="D14" i="35"/>
  <c r="C14" i="35"/>
  <c r="B14" i="35"/>
  <c r="D13" i="35"/>
  <c r="C13" i="35"/>
  <c r="B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G9" i="72"/>
  <c r="E13" i="72"/>
  <c r="I15" i="72"/>
  <c r="I14" i="72"/>
  <c r="I13" i="72"/>
  <c r="I12" i="72"/>
  <c r="I11" i="72"/>
  <c r="I10" i="72"/>
  <c r="I9" i="72"/>
  <c r="I8" i="72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G8" i="71"/>
  <c r="C14" i="72" l="1"/>
  <c r="C8" i="72"/>
  <c r="G14" i="72"/>
  <c r="C11" i="72"/>
  <c r="C15" i="72"/>
  <c r="G15" i="72"/>
  <c r="C12" i="72"/>
  <c r="G8" i="72"/>
  <c r="G13" i="72"/>
  <c r="E10" i="72"/>
  <c r="E12" i="72"/>
  <c r="G10" i="72"/>
  <c r="E15" i="72"/>
  <c r="E11" i="72"/>
  <c r="G11" i="72"/>
  <c r="E14" i="72"/>
  <c r="C9" i="72"/>
  <c r="C13" i="72"/>
  <c r="E9" i="72"/>
  <c r="C10" i="72"/>
</calcChain>
</file>

<file path=xl/sharedStrings.xml><?xml version="1.0" encoding="utf-8"?>
<sst xmlns="http://schemas.openxmlformats.org/spreadsheetml/2006/main" count="450" uniqueCount="218">
  <si>
    <t>Comunidad Autónoma</t>
  </si>
  <si>
    <t>Empresas</t>
  </si>
  <si>
    <t>Establecimientos</t>
  </si>
  <si>
    <t>Número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</si>
  <si>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</si>
  <si>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</si>
  <si>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</si>
  <si>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</si>
  <si>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</si>
  <si>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</si>
  <si>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</si>
  <si>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</si>
  <si>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</si>
  <si>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</si>
  <si>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Comunidad Valenciana</t>
  </si>
  <si>
    <t>Ceuta y Melilla</t>
  </si>
  <si>
    <t>Total</t>
  </si>
  <si>
    <t>Subsector de actividad</t>
  </si>
  <si>
    <t>TOTAL</t>
  </si>
  <si>
    <t>% s/ total</t>
  </si>
  <si>
    <t>Gastos de personal</t>
  </si>
  <si>
    <t>1º Sem.</t>
  </si>
  <si>
    <t>2º Sem.</t>
  </si>
  <si>
    <t>Media</t>
  </si>
  <si>
    <t>Fuente: I.N.E.</t>
  </si>
  <si>
    <t>Huevos</t>
  </si>
  <si>
    <t>Pan</t>
  </si>
  <si>
    <t>Arroz</t>
  </si>
  <si>
    <t>Azúcar</t>
  </si>
  <si>
    <t>Frutas frescas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</si>
  <si>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</si>
  <si>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</si>
  <si>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</si>
  <si>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</si>
  <si>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</si>
  <si>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</si>
  <si>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</si>
  <si>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</si>
  <si>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Legumbres y hortalizas frescas</t>
  </si>
  <si>
    <t>Patatas y sus preparados</t>
  </si>
  <si>
    <t>Subclases</t>
  </si>
  <si>
    <t>De 50 a 199 asalariados</t>
  </si>
  <si>
    <t>De 200 o más asalariados</t>
  </si>
  <si>
    <t>% sobre total</t>
  </si>
  <si>
    <t xml:space="preserve">Metodología EPA-2005 </t>
  </si>
  <si>
    <t>Alimentos elaborados</t>
  </si>
  <si>
    <t>Alimentos con elaboración, bebidas y tabaco</t>
  </si>
  <si>
    <t>Alimentos y bebidas</t>
  </si>
  <si>
    <t>10.5. Fabricación de productos lácteos</t>
  </si>
  <si>
    <t>10.8. Fabricación de otros productos alimenticios</t>
  </si>
  <si>
    <t>11.0.2. Elaboración de vinos</t>
  </si>
  <si>
    <t>División, grupos y clases</t>
  </si>
  <si>
    <t>Los datos por división, grupos y clases están referidos a CNAE-2009.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</si>
  <si>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</si>
  <si>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</si>
  <si>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</si>
  <si>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</si>
  <si>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</si>
  <si>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Miles de euros</t>
  </si>
  <si>
    <t>ÍNDICE GENERAL (IPRI)</t>
  </si>
  <si>
    <t>Los datos por subsectores de actividad están referidos a CNAE-2009</t>
  </si>
  <si>
    <t>Los datos por subsectores de actividad están referidos a CNAE-2009.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</si>
  <si>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</si>
  <si>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</si>
  <si>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</si>
  <si>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</si>
  <si>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</si>
  <si>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</si>
  <si>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</si>
  <si>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</si>
  <si>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</si>
  <si>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</si>
  <si>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Pasta alimenticia</t>
  </si>
  <si>
    <t>Carnes de vacuno</t>
  </si>
  <si>
    <t>Carnes de ovino</t>
  </si>
  <si>
    <t>Preparados de carnes</t>
  </si>
  <si>
    <t xml:space="preserve">Pescado fresco </t>
  </si>
  <si>
    <t>Pescado congelado</t>
  </si>
  <si>
    <t xml:space="preserve">Aceites </t>
  </si>
  <si>
    <t>Legumbres y hortalizas secas</t>
  </si>
  <si>
    <t>Espirituosos y licores</t>
  </si>
  <si>
    <t>Vinos</t>
  </si>
  <si>
    <t xml:space="preserve">  Hasta 49 asalariados (*)</t>
  </si>
  <si>
    <t>(*) Desde sin asalariados hasta 49 asalariados</t>
  </si>
  <si>
    <t>Fuente: I.N.E</t>
  </si>
  <si>
    <t>Media de los cuatro trimestres del año</t>
  </si>
  <si>
    <t>P: Datos provisionales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</si>
  <si>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</si>
  <si>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</si>
  <si>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</si>
  <si>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</si>
  <si>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</si>
  <si>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</si>
  <si>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 xml:space="preserve">Incluye la actividad principal </t>
  </si>
  <si>
    <t>10: Industria de la alimentación</t>
  </si>
  <si>
    <t xml:space="preserve">11: Industria de bebidas 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</si>
  <si>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</si>
  <si>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</si>
  <si>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</si>
  <si>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</si>
  <si>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</si>
  <si>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</si>
  <si>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</si>
  <si>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</si>
  <si>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Número de locales</t>
  </si>
  <si>
    <t>Cifra de negocios</t>
  </si>
  <si>
    <t>Sueldos y salarios</t>
  </si>
  <si>
    <t>Inversión en activos materiales</t>
  </si>
  <si>
    <t>Personal ocupado</t>
  </si>
  <si>
    <t>Locales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</si>
  <si>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</si>
  <si>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</si>
  <si>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</si>
  <si>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</si>
  <si>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</si>
  <si>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</si>
  <si>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</si>
  <si>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</si>
  <si>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</si>
  <si>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</si>
  <si>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</si>
  <si>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</si>
  <si>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</si>
  <si>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Navarra, Comunidad Foral de</t>
  </si>
  <si>
    <t xml:space="preserve"> País Vasco</t>
  </si>
  <si>
    <t xml:space="preserve"> Rioja, La</t>
  </si>
  <si>
    <t xml:space="preserve"> Ceuta</t>
  </si>
  <si>
    <t xml:space="preserve"> (Base 2015 = 100) sobre el mismo período del año anterior</t>
  </si>
  <si>
    <t>11.0.7. Fabricación de bebidas no alcohólicas; producción de aguas minerales y otras aguas embotelladas</t>
  </si>
  <si>
    <t>(Base 2015 = 100) sobre el mismo período del año anterior</t>
  </si>
  <si>
    <t>Pastas alimenticias y cuscús</t>
  </si>
  <si>
    <t>Carnes de ovino y caprino</t>
  </si>
  <si>
    <t>Carne de ave</t>
  </si>
  <si>
    <t>Otros preparados de carnes</t>
  </si>
  <si>
    <t>Pescado fresco  o refrigerado</t>
  </si>
  <si>
    <t>Frutas frescas o refrigeradas</t>
  </si>
  <si>
    <t xml:space="preserve"> Otros preparados de pescado y marisco conservados o procesados (*)</t>
  </si>
  <si>
    <t>Número de empresas</t>
  </si>
  <si>
    <t>Valor de la producción</t>
  </si>
  <si>
    <t>Valor añadido a coste de los factores</t>
  </si>
  <si>
    <t>Excedente bruto de explotación</t>
  </si>
  <si>
    <t>Total de compras de bienes y servicios</t>
  </si>
  <si>
    <t>Personal remunerado</t>
  </si>
  <si>
    <t>Personas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</si>
  <si>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</si>
  <si>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</si>
  <si>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</si>
  <si>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</si>
  <si>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</si>
  <si>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</si>
  <si>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</si>
  <si>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</si>
  <si>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</si>
  <si>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</si>
  <si>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</si>
  <si>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</si>
  <si>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 xml:space="preserve">LA INDUSTRIA DE LA ALIMENTACIÓN 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</si>
  <si>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</si>
  <si>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</si>
  <si>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</si>
  <si>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</si>
  <si>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</si>
  <si>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</si>
  <si>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</si>
  <si>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</si>
  <si>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</si>
  <si>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</si>
  <si>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Harinas y otros cereales </t>
  </si>
  <si>
    <t xml:space="preserve">Marisco fresco o refrigerado </t>
  </si>
  <si>
    <t xml:space="preserve">Otras carnes </t>
  </si>
  <si>
    <t xml:space="preserve">Leche </t>
  </si>
  <si>
    <t xml:space="preserve">Mantequilla y margarina </t>
  </si>
  <si>
    <t xml:space="preserve">Agua mineral, refrescos  y zumos </t>
  </si>
  <si>
    <t xml:space="preserve">Café, cacao e infusiones </t>
  </si>
  <si>
    <t xml:space="preserve">Frutas en conserva y frutos secos </t>
  </si>
  <si>
    <t xml:space="preserve">Otros productos lácteos </t>
  </si>
  <si>
    <t xml:space="preserve">  sobre el mismo periodo del año anterior</t>
  </si>
  <si>
    <t xml:space="preserve">Harinas y cereales </t>
  </si>
  <si>
    <t xml:space="preserve">Otras carnes y casqueria </t>
  </si>
  <si>
    <t xml:space="preserve">Crustáceos, moluscos </t>
  </si>
  <si>
    <t xml:space="preserve">Pescado en conserva y preparados </t>
  </si>
  <si>
    <t xml:space="preserve">Legumbres y hortalizas congeladas y en conserva </t>
  </si>
  <si>
    <t xml:space="preserve">Cerveza </t>
  </si>
  <si>
    <t>6.4.1. Estructura de los subsectores de actividad de la  Industria de la Alimentación</t>
  </si>
  <si>
    <t>6.3.1. Evolución del número de empresas y establecimientos de la Industria de la Alimentación</t>
  </si>
  <si>
    <t>6.7.1. Evolución del Índice de Producción de la Industria de la Alimentación y Fabricación de Bebidas (Base 2015 = 100)</t>
  </si>
  <si>
    <t>6.8.1. Tasas de variación (%) del Índice de Producción  Industria de la Alimentación y Fabricación de Bebidas</t>
  </si>
  <si>
    <t>6.9.1. Evolución del Índice de Precios de la Industria de la Alimentación y Fabricación de Bebidas (Base 2015 = 100)</t>
  </si>
  <si>
    <t>6.10.1. Tasas de variación (%) del Índice de Precios de la Industria de la Alimentación y Fabricación de Bebidas</t>
  </si>
  <si>
    <t>6.12.1. Tasa de variación  del Índice de Precios de Consumo de la Industria de la Alimentación y General</t>
  </si>
  <si>
    <t>6.13. Serie histórica de población activa, ocupada y parada</t>
  </si>
  <si>
    <t>(*) Enlace de consulta</t>
  </si>
  <si>
    <t xml:space="preserve"> Cantabria</t>
  </si>
  <si>
    <t>Inversión neta en activos materiales (%)*</t>
  </si>
  <si>
    <r>
      <t>(1)</t>
    </r>
    <r>
      <rPr>
        <sz val="9"/>
        <rFont val="Ubuntu"/>
        <family val="2"/>
      </rPr>
      <t xml:space="preserve"> No incluye la malta.</t>
    </r>
  </si>
  <si>
    <r>
      <t xml:space="preserve">(1) </t>
    </r>
    <r>
      <rPr>
        <sz val="10"/>
        <rFont val="Ubuntu"/>
        <family val="2"/>
      </rPr>
      <t>No incluye la malta.</t>
    </r>
  </si>
  <si>
    <t>6.11.1. Índice de Precios de Consumo de la  Industria de la Alimentación y General (Base 2021 = 100)</t>
  </si>
  <si>
    <r>
      <t>(1)</t>
    </r>
    <r>
      <rPr>
        <sz val="9"/>
        <rFont val="Ubuntu"/>
        <family val="2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</si>
  <si>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vertAlign val="superscript"/>
        <sz val="12"/>
        <rFont val="Klinic Slab Book"/>
        <family val="3"/>
      </rPr>
      <t xml:space="preserve"> (1)</t>
    </r>
  </si>
  <si>
    <t>(*)Estadística estructural de empresas: sector industrial, 2021 I.N.E (último dato publicado)</t>
  </si>
  <si>
    <t>6.5.1. Indicadores de la Industria de la Alimentación y Fabricación de bebidas según subsectores de actividad, 2020</t>
  </si>
  <si>
    <t xml:space="preserve"> Indicadores de la Industria de la Alimentación y Fabricacion de bebidas según subsectores de actividad, 2021</t>
  </si>
  <si>
    <t>Para el ejercicio de referencia 2021, se produce una ruptura de la serie en la variable 'Número de empresas' . Pueden consultarse más detalles en la metodología.</t>
  </si>
  <si>
    <t>Fuente: Estadística estructural de empresa: sector industrial.  Año 2021, I.N.E</t>
  </si>
  <si>
    <t>Fuente: Estadística estructural de empresa: sector industrial.  Año 2020, I.N.E</t>
  </si>
  <si>
    <t>https://www.ine.es/metodologia/t37/metodologia_eee2021.pdf</t>
  </si>
  <si>
    <t>6.6 Análisis autonómico de los indicadores de la Industria de la Alimentación, 2020</t>
  </si>
  <si>
    <t>Análisis autonómico de los indicadores de la Industria de la Alimentación, 2021</t>
  </si>
  <si>
    <t xml:space="preserve">Para obtener los resultados por comunidades autónomas se considera como unidad estadística la Unidad Local cuya actividad principal es industrial. </t>
  </si>
  <si>
    <t>Fuente: Directorio Central de Empresas 2023 del I.N.E.</t>
  </si>
  <si>
    <t>6.1.1. Análisis autonómico de empresas y establecimientos de la Industria de la Alimentación, 2023</t>
  </si>
  <si>
    <t>Fuente: Directorio Central de Empresas 2023</t>
  </si>
  <si>
    <t>6.2.1. Empresas y establecimientos de la Industria de la Alimentación según subsector de actividad, 2023</t>
  </si>
  <si>
    <t>Var 23/22</t>
  </si>
  <si>
    <t>según subsector de actividad, 2023</t>
  </si>
  <si>
    <t>2023/2022</t>
  </si>
  <si>
    <t>2023 (P)</t>
  </si>
  <si>
    <t>según asalariados del establecimiento,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</si>
</sst>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.000\ "/>
    <numFmt numFmtId="170" formatCode="#,##0.000"/>
    <numFmt numFmtId="171" formatCode="0.000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__;\–#,##0.0__;0.0__;@__"/>
    <numFmt numFmtId="176" formatCode="#,##0.00__;\–#,##0.00__;0.00__;@__"/>
    <numFmt numFmtId="177" formatCode="#,##0\ \ "/>
    <numFmt numFmtId="178" formatCode="0.00\ \ "/>
    <numFmt numFmtId="179" formatCode="#,##0.00\ \ "/>
  </numFmts>
  <fonts count="4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Univers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 Light"/>
      <family val="2"/>
    </font>
    <font>
      <b/>
      <sz val="14"/>
      <name val="Ubuntu Light"/>
      <family val="2"/>
    </font>
    <font>
      <sz val="9"/>
      <name val="Ubuntu Light"/>
      <family val="2"/>
    </font>
    <font>
      <sz val="11"/>
      <name val="Ubuntu Light"/>
      <family val="2"/>
    </font>
    <font>
      <sz val="10"/>
      <name val="Klinic Slab Book"/>
      <family val="3"/>
    </font>
    <font>
      <sz val="14"/>
      <name val="Klinic Slab Book"/>
      <family val="3"/>
    </font>
    <font>
      <sz val="11"/>
      <name val="Klinic Slab Book"/>
      <family val="3"/>
    </font>
    <font>
      <sz val="12"/>
      <name val="Klinic Slab Book"/>
      <family val="3"/>
    </font>
    <font>
      <sz val="10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9"/>
      <color theme="1"/>
      <name val="Ubuntu"/>
      <family val="2"/>
    </font>
    <font>
      <sz val="9"/>
      <color rgb="FFFF0000"/>
      <name val="Ubuntu"/>
      <family val="2"/>
    </font>
    <font>
      <u/>
      <sz val="9"/>
      <color theme="10"/>
      <name val="Ubuntu"/>
      <family val="2"/>
    </font>
    <font>
      <b/>
      <sz val="10"/>
      <name val="Ubuntu "/>
    </font>
    <font>
      <b/>
      <sz val="9"/>
      <color indexed="8"/>
      <name val="Ubuntu"/>
      <family val="2"/>
    </font>
    <font>
      <sz val="9"/>
      <color indexed="8"/>
      <name val="Ubuntu"/>
      <family val="2"/>
    </font>
    <font>
      <sz val="9"/>
      <name val="Klinic Slab Book"/>
      <family val="3"/>
    </font>
    <font>
      <b/>
      <sz val="9"/>
      <color rgb="FFFF0000"/>
      <name val="Ubuntu"/>
      <family val="2"/>
    </font>
    <font>
      <sz val="16"/>
      <name val="Klinic Slab Book"/>
      <family val="3"/>
    </font>
    <font>
      <vertAlign val="superscript"/>
      <sz val="9"/>
      <name val="Ubuntu"/>
      <family val="2"/>
    </font>
    <font>
      <vertAlign val="superscript"/>
      <sz val="10"/>
      <name val="Ubuntu"/>
      <family val="2"/>
    </font>
    <font>
      <vertAlign val="superscript"/>
      <sz val="12"/>
      <name val="Klinic Slab Book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EB9099"/>
      </bottom>
      <diagonal/>
    </border>
    <border>
      <left style="thin">
        <color theme="0"/>
      </left>
      <right style="thin">
        <color theme="0"/>
      </right>
      <top style="thin">
        <color rgb="FFFFCCC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CCCC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rgb="FFFFCCCC"/>
      </bottom>
      <diagonal/>
    </border>
    <border>
      <left/>
      <right/>
      <top/>
      <bottom style="thin">
        <color theme="0"/>
      </bottom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/>
      <top/>
      <bottom style="medium">
        <color rgb="FFEB9099"/>
      </bottom>
      <diagonal/>
    </border>
    <border>
      <left/>
      <right style="thin">
        <color indexed="60"/>
      </right>
      <top style="medium">
        <color theme="0"/>
      </top>
      <bottom/>
      <diagonal/>
    </border>
    <border>
      <left/>
      <right style="thin">
        <color theme="0"/>
      </right>
      <top style="medium">
        <color rgb="FFEB9099"/>
      </top>
      <bottom/>
      <diagonal/>
    </border>
    <border>
      <left style="thin">
        <color indexed="6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 style="medium">
        <color rgb="FFFF9999"/>
      </bottom>
      <diagonal/>
    </border>
  </borders>
  <cellStyleXfs count="10">
    <xf numFmtId="0" fontId="0" fillId="0" borderId="0"/>
    <xf numFmtId="173" fontId="1" fillId="0" borderId="0" applyFont="0" applyFill="0" applyBorder="0" applyAlignment="0" applyProtection="0"/>
    <xf numFmtId="0" fontId="14" fillId="0" borderId="0"/>
    <xf numFmtId="0" fontId="1" fillId="0" borderId="0"/>
    <xf numFmtId="172" fontId="3" fillId="0" borderId="1">
      <alignment horizontal="right"/>
    </xf>
    <xf numFmtId="0" fontId="3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362">
    <xf numFmtId="0" fontId="0" fillId="0" borderId="0" xfId="0"/>
    <xf numFmtId="3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0" applyFont="1"/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9" fontId="8" fillId="0" borderId="0" xfId="0" applyNumberFormat="1" applyFont="1"/>
    <xf numFmtId="0" fontId="4" fillId="0" borderId="0" xfId="0" applyFont="1" applyAlignment="1">
      <alignment horizontal="center"/>
    </xf>
    <xf numFmtId="168" fontId="3" fillId="0" borderId="0" xfId="0" applyNumberFormat="1" applyFont="1"/>
    <xf numFmtId="167" fontId="3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2" fontId="5" fillId="0" borderId="0" xfId="0" applyNumberFormat="1" applyFont="1"/>
    <xf numFmtId="0" fontId="3" fillId="0" borderId="0" xfId="0" applyFont="1" applyAlignment="1">
      <alignment horizontal="center" wrapText="1" shrinkToFit="1"/>
    </xf>
    <xf numFmtId="0" fontId="6" fillId="0" borderId="0" xfId="0" applyFont="1"/>
    <xf numFmtId="0" fontId="8" fillId="0" borderId="0" xfId="0" applyFont="1"/>
    <xf numFmtId="2" fontId="8" fillId="0" borderId="0" xfId="0" applyNumberFormat="1" applyFont="1"/>
    <xf numFmtId="3" fontId="2" fillId="0" borderId="0" xfId="0" applyNumberFormat="1" applyFont="1" applyAlignment="1">
      <alignment horizontal="center"/>
    </xf>
    <xf numFmtId="0" fontId="12" fillId="0" borderId="0" xfId="0" applyFont="1"/>
    <xf numFmtId="169" fontId="8" fillId="0" borderId="0" xfId="0" applyNumberFormat="1" applyFont="1" applyAlignment="1">
      <alignment vertical="center"/>
    </xf>
    <xf numFmtId="49" fontId="9" fillId="0" borderId="0" xfId="0" applyNumberFormat="1" applyFont="1"/>
    <xf numFmtId="49" fontId="13" fillId="0" borderId="0" xfId="0" applyNumberFormat="1" applyFont="1"/>
    <xf numFmtId="0" fontId="3" fillId="0" borderId="0" xfId="0" applyFont="1" applyAlignment="1">
      <alignment vertic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1" fillId="2" borderId="0" xfId="0" applyNumberFormat="1" applyFont="1" applyFill="1" applyAlignment="1">
      <alignment horizontal="right"/>
    </xf>
    <xf numFmtId="2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9" fontId="1" fillId="0" borderId="2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2" borderId="0" xfId="0" applyFont="1" applyFill="1"/>
    <xf numFmtId="169" fontId="1" fillId="3" borderId="0" xfId="0" applyNumberFormat="1" applyFont="1" applyFill="1" applyAlignment="1">
      <alignment vertical="center"/>
    </xf>
    <xf numFmtId="2" fontId="1" fillId="2" borderId="0" xfId="0" applyNumberFormat="1" applyFont="1" applyFill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6" fillId="0" borderId="0" xfId="6" applyFont="1" applyFill="1" applyBorder="1" applyAlignment="1" applyProtection="1">
      <alignment horizontal="left"/>
    </xf>
    <xf numFmtId="0" fontId="0" fillId="4" borderId="0" xfId="0" applyFill="1"/>
    <xf numFmtId="0" fontId="3" fillId="5" borderId="0" xfId="0" applyFont="1" applyFill="1"/>
    <xf numFmtId="2" fontId="3" fillId="0" borderId="18" xfId="0" applyNumberFormat="1" applyFont="1" applyBorder="1"/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3" fillId="0" borderId="23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0" fontId="19" fillId="0" borderId="0" xfId="0" applyFont="1"/>
    <xf numFmtId="0" fontId="19" fillId="4" borderId="0" xfId="0" applyFont="1" applyFill="1"/>
    <xf numFmtId="0" fontId="18" fillId="4" borderId="0" xfId="0" applyFont="1" applyFill="1" applyAlignment="1">
      <alignment horizontal="center"/>
    </xf>
    <xf numFmtId="1" fontId="22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19" fillId="0" borderId="0" xfId="0" applyNumberFormat="1" applyFont="1"/>
    <xf numFmtId="0" fontId="18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7" fontId="28" fillId="0" borderId="22" xfId="3" applyNumberFormat="1" applyFont="1" applyBorder="1" applyAlignment="1">
      <alignment horizontal="right" vertical="center"/>
    </xf>
    <xf numFmtId="176" fontId="28" fillId="2" borderId="22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left"/>
    </xf>
    <xf numFmtId="0" fontId="30" fillId="0" borderId="24" xfId="0" applyFont="1" applyBorder="1"/>
    <xf numFmtId="177" fontId="30" fillId="0" borderId="22" xfId="3" applyNumberFormat="1" applyFont="1" applyBorder="1" applyAlignment="1">
      <alignment horizontal="right"/>
    </xf>
    <xf numFmtId="177" fontId="30" fillId="0" borderId="25" xfId="3" applyNumberFormat="1" applyFont="1" applyBorder="1" applyAlignment="1">
      <alignment horizontal="right"/>
    </xf>
    <xf numFmtId="0" fontId="30" fillId="0" borderId="17" xfId="0" applyFont="1" applyBorder="1"/>
    <xf numFmtId="177" fontId="30" fillId="0" borderId="22" xfId="3" applyNumberFormat="1" applyFont="1" applyBorder="1" applyAlignment="1">
      <alignment horizontal="right" vertical="center"/>
    </xf>
    <xf numFmtId="176" fontId="30" fillId="2" borderId="22" xfId="0" applyNumberFormat="1" applyFont="1" applyFill="1" applyBorder="1" applyAlignment="1">
      <alignment horizontal="right"/>
    </xf>
    <xf numFmtId="0" fontId="30" fillId="0" borderId="17" xfId="0" quotePrefix="1" applyFont="1" applyBorder="1" applyAlignment="1">
      <alignment horizontal="left"/>
    </xf>
    <xf numFmtId="0" fontId="30" fillId="0" borderId="0" xfId="0" applyFont="1"/>
    <xf numFmtId="0" fontId="30" fillId="0" borderId="0" xfId="0" quotePrefix="1" applyFont="1" applyAlignment="1">
      <alignment horizontal="left"/>
    </xf>
    <xf numFmtId="0" fontId="30" fillId="0" borderId="0" xfId="0" applyFont="1" applyAlignment="1">
      <alignment horizontal="left"/>
    </xf>
    <xf numFmtId="174" fontId="30" fillId="2" borderId="22" xfId="0" applyNumberFormat="1" applyFont="1" applyFill="1" applyBorder="1" applyAlignment="1">
      <alignment horizontal="right"/>
    </xf>
    <xf numFmtId="174" fontId="30" fillId="2" borderId="26" xfId="0" applyNumberFormat="1" applyFont="1" applyFill="1" applyBorder="1" applyAlignment="1">
      <alignment horizontal="right"/>
    </xf>
    <xf numFmtId="49" fontId="31" fillId="6" borderId="28" xfId="0" applyNumberFormat="1" applyFont="1" applyFill="1" applyBorder="1" applyAlignment="1">
      <alignment horizontal="left"/>
    </xf>
    <xf numFmtId="174" fontId="31" fillId="6" borderId="30" xfId="0" applyNumberFormat="1" applyFont="1" applyFill="1" applyBorder="1" applyAlignment="1">
      <alignment horizontal="right"/>
    </xf>
    <xf numFmtId="176" fontId="31" fillId="6" borderId="30" xfId="0" applyNumberFormat="1" applyFont="1" applyFill="1" applyBorder="1" applyAlignment="1">
      <alignment horizontal="right"/>
    </xf>
    <xf numFmtId="176" fontId="31" fillId="6" borderId="32" xfId="0" applyNumberFormat="1" applyFont="1" applyFill="1" applyBorder="1" applyAlignment="1">
      <alignment horizontal="right"/>
    </xf>
    <xf numFmtId="0" fontId="30" fillId="0" borderId="27" xfId="0" applyFont="1" applyBorder="1" applyAlignment="1">
      <alignment horizontal="left"/>
    </xf>
    <xf numFmtId="174" fontId="30" fillId="2" borderId="29" xfId="0" applyNumberFormat="1" applyFont="1" applyFill="1" applyBorder="1" applyAlignment="1">
      <alignment horizontal="right"/>
    </xf>
    <xf numFmtId="0" fontId="30" fillId="0" borderId="31" xfId="0" quotePrefix="1" applyFont="1" applyBorder="1" applyAlignment="1">
      <alignment horizontal="center"/>
    </xf>
    <xf numFmtId="165" fontId="30" fillId="0" borderId="31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vertical="top"/>
    </xf>
    <xf numFmtId="165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6" applyFont="1" applyFill="1"/>
    <xf numFmtId="166" fontId="30" fillId="0" borderId="0" xfId="0" applyNumberFormat="1" applyFont="1" applyAlignment="1">
      <alignment horizontal="center"/>
    </xf>
    <xf numFmtId="0" fontId="30" fillId="0" borderId="0" xfId="0" quotePrefix="1" applyFont="1" applyAlignment="1">
      <alignment horizontal="center"/>
    </xf>
    <xf numFmtId="0" fontId="31" fillId="0" borderId="0" xfId="0" quotePrefix="1" applyFont="1" applyAlignment="1">
      <alignment horizontal="center"/>
    </xf>
    <xf numFmtId="49" fontId="31" fillId="6" borderId="44" xfId="0" applyNumberFormat="1" applyFont="1" applyFill="1" applyBorder="1" applyAlignment="1">
      <alignment horizontal="left"/>
    </xf>
    <xf numFmtId="174" fontId="31" fillId="6" borderId="45" xfId="0" applyNumberFormat="1" applyFont="1" applyFill="1" applyBorder="1" applyAlignment="1">
      <alignment horizontal="right"/>
    </xf>
    <xf numFmtId="176" fontId="31" fillId="6" borderId="45" xfId="0" applyNumberFormat="1" applyFont="1" applyFill="1" applyBorder="1" applyAlignment="1">
      <alignment horizontal="right"/>
    </xf>
    <xf numFmtId="176" fontId="31" fillId="6" borderId="46" xfId="0" applyNumberFormat="1" applyFont="1" applyFill="1" applyBorder="1" applyAlignment="1">
      <alignment horizontal="right"/>
    </xf>
    <xf numFmtId="0" fontId="30" fillId="0" borderId="47" xfId="0" applyFont="1" applyBorder="1"/>
    <xf numFmtId="177" fontId="30" fillId="0" borderId="48" xfId="3" applyNumberFormat="1" applyFont="1" applyBorder="1" applyAlignment="1">
      <alignment horizontal="right"/>
    </xf>
    <xf numFmtId="2" fontId="30" fillId="0" borderId="48" xfId="0" applyNumberFormat="1" applyFont="1" applyBorder="1"/>
    <xf numFmtId="2" fontId="30" fillId="0" borderId="22" xfId="0" applyNumberFormat="1" applyFont="1" applyBorder="1"/>
    <xf numFmtId="0" fontId="30" fillId="0" borderId="51" xfId="0" applyFont="1" applyBorder="1"/>
    <xf numFmtId="177" fontId="33" fillId="0" borderId="52" xfId="3" applyNumberFormat="1" applyFont="1" applyBorder="1" applyAlignment="1">
      <alignment horizontal="right" vertical="center"/>
    </xf>
    <xf numFmtId="176" fontId="30" fillId="2" borderId="52" xfId="0" applyNumberFormat="1" applyFont="1" applyFill="1" applyBorder="1" applyAlignment="1">
      <alignment horizontal="right"/>
    </xf>
    <xf numFmtId="177" fontId="30" fillId="0" borderId="52" xfId="3" applyNumberFormat="1" applyFont="1" applyBorder="1" applyAlignment="1">
      <alignment horizontal="right" vertical="center"/>
    </xf>
    <xf numFmtId="178" fontId="33" fillId="0" borderId="53" xfId="3" applyNumberFormat="1" applyFont="1" applyBorder="1" applyAlignment="1">
      <alignment vertical="center"/>
    </xf>
    <xf numFmtId="174" fontId="28" fillId="2" borderId="5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0" fontId="24" fillId="0" borderId="0" xfId="0" applyFont="1"/>
    <xf numFmtId="0" fontId="28" fillId="0" borderId="47" xfId="0" applyFont="1" applyBorder="1"/>
    <xf numFmtId="177" fontId="28" fillId="0" borderId="48" xfId="3" applyNumberFormat="1" applyFont="1" applyBorder="1" applyAlignment="1">
      <alignment horizontal="right"/>
    </xf>
    <xf numFmtId="176" fontId="28" fillId="2" borderId="48" xfId="0" applyNumberFormat="1" applyFont="1" applyFill="1" applyBorder="1" applyAlignment="1">
      <alignment horizontal="right"/>
    </xf>
    <xf numFmtId="176" fontId="28" fillId="2" borderId="49" xfId="0" applyNumberFormat="1" applyFont="1" applyFill="1" applyBorder="1" applyAlignment="1">
      <alignment horizontal="right"/>
    </xf>
    <xf numFmtId="0" fontId="28" fillId="0" borderId="17" xfId="0" applyFont="1" applyBorder="1"/>
    <xf numFmtId="176" fontId="28" fillId="2" borderId="50" xfId="0" applyNumberFormat="1" applyFont="1" applyFill="1" applyBorder="1" applyAlignment="1">
      <alignment horizontal="right"/>
    </xf>
    <xf numFmtId="0" fontId="28" fillId="0" borderId="51" xfId="0" applyFont="1" applyBorder="1"/>
    <xf numFmtId="174" fontId="28" fillId="2" borderId="52" xfId="0" applyNumberFormat="1" applyFont="1" applyFill="1" applyBorder="1" applyAlignment="1">
      <alignment horizontal="right"/>
    </xf>
    <xf numFmtId="176" fontId="28" fillId="2" borderId="52" xfId="0" applyNumberFormat="1" applyFont="1" applyFill="1" applyBorder="1" applyAlignment="1">
      <alignment horizontal="right"/>
    </xf>
    <xf numFmtId="176" fontId="28" fillId="2" borderId="53" xfId="0" applyNumberFormat="1" applyFont="1" applyFill="1" applyBorder="1" applyAlignment="1">
      <alignment horizontal="right"/>
    </xf>
    <xf numFmtId="2" fontId="19" fillId="0" borderId="0" xfId="0" applyNumberFormat="1" applyFont="1" applyAlignment="1">
      <alignment vertical="center"/>
    </xf>
    <xf numFmtId="0" fontId="29" fillId="6" borderId="38" xfId="0" applyFont="1" applyFill="1" applyBorder="1" applyAlignment="1">
      <alignment horizontal="center" vertical="center"/>
    </xf>
    <xf numFmtId="167" fontId="29" fillId="6" borderId="38" xfId="0" applyNumberFormat="1" applyFont="1" applyFill="1" applyBorder="1" applyAlignment="1">
      <alignment horizontal="center" vertical="center"/>
    </xf>
    <xf numFmtId="167" fontId="29" fillId="0" borderId="0" xfId="0" quotePrefix="1" applyNumberFormat="1" applyFont="1" applyAlignment="1">
      <alignment horizontal="left"/>
    </xf>
    <xf numFmtId="49" fontId="29" fillId="6" borderId="44" xfId="0" applyNumberFormat="1" applyFont="1" applyFill="1" applyBorder="1" applyAlignment="1">
      <alignment horizontal="left" vertical="center"/>
    </xf>
    <xf numFmtId="174" fontId="29" fillId="6" borderId="45" xfId="0" applyNumberFormat="1" applyFont="1" applyFill="1" applyBorder="1" applyAlignment="1">
      <alignment horizontal="right" vertical="center"/>
    </xf>
    <xf numFmtId="176" fontId="29" fillId="6" borderId="45" xfId="0" applyNumberFormat="1" applyFont="1" applyFill="1" applyBorder="1" applyAlignment="1">
      <alignment horizontal="right" vertical="center"/>
    </xf>
    <xf numFmtId="176" fontId="29" fillId="6" borderId="46" xfId="0" applyNumberFormat="1" applyFont="1" applyFill="1" applyBorder="1" applyAlignment="1">
      <alignment horizontal="right" vertical="center"/>
    </xf>
    <xf numFmtId="174" fontId="30" fillId="2" borderId="5" xfId="0" applyNumberFormat="1" applyFont="1" applyFill="1" applyBorder="1" applyAlignment="1">
      <alignment horizontal="right"/>
    </xf>
    <xf numFmtId="167" fontId="30" fillId="0" borderId="0" xfId="0" applyNumberFormat="1" applyFont="1"/>
    <xf numFmtId="3" fontId="30" fillId="0" borderId="0" xfId="0" applyNumberFormat="1" applyFont="1" applyAlignment="1">
      <alignment horizontal="left"/>
    </xf>
    <xf numFmtId="49" fontId="31" fillId="6" borderId="54" xfId="0" applyNumberFormat="1" applyFont="1" applyFill="1" applyBorder="1" applyAlignment="1">
      <alignment horizontal="left" vertical="center"/>
    </xf>
    <xf numFmtId="174" fontId="31" fillId="6" borderId="55" xfId="0" applyNumberFormat="1" applyFont="1" applyFill="1" applyBorder="1" applyAlignment="1">
      <alignment horizontal="right" vertical="center"/>
    </xf>
    <xf numFmtId="176" fontId="31" fillId="6" borderId="55" xfId="0" applyNumberFormat="1" applyFont="1" applyFill="1" applyBorder="1" applyAlignment="1">
      <alignment horizontal="right" vertical="center"/>
    </xf>
    <xf numFmtId="3" fontId="30" fillId="0" borderId="48" xfId="0" applyNumberFormat="1" applyFont="1" applyBorder="1"/>
    <xf numFmtId="176" fontId="30" fillId="0" borderId="48" xfId="0" applyNumberFormat="1" applyFont="1" applyBorder="1" applyAlignment="1">
      <alignment horizontal="right"/>
    </xf>
    <xf numFmtId="174" fontId="30" fillId="2" borderId="48" xfId="0" applyNumberFormat="1" applyFont="1" applyFill="1" applyBorder="1" applyAlignment="1">
      <alignment horizontal="right"/>
    </xf>
    <xf numFmtId="176" fontId="30" fillId="2" borderId="49" xfId="0" applyNumberFormat="1" applyFont="1" applyFill="1" applyBorder="1" applyAlignment="1">
      <alignment horizontal="right"/>
    </xf>
    <xf numFmtId="3" fontId="30" fillId="0" borderId="22" xfId="0" applyNumberFormat="1" applyFont="1" applyBorder="1"/>
    <xf numFmtId="176" fontId="30" fillId="0" borderId="22" xfId="0" applyNumberFormat="1" applyFont="1" applyBorder="1" applyAlignment="1">
      <alignment horizontal="right"/>
    </xf>
    <xf numFmtId="176" fontId="30" fillId="2" borderId="50" xfId="0" applyNumberFormat="1" applyFont="1" applyFill="1" applyBorder="1" applyAlignment="1">
      <alignment horizontal="right"/>
    </xf>
    <xf numFmtId="174" fontId="30" fillId="2" borderId="52" xfId="0" applyNumberFormat="1" applyFont="1" applyFill="1" applyBorder="1" applyAlignment="1">
      <alignment horizontal="right"/>
    </xf>
    <xf numFmtId="176" fontId="30" fillId="2" borderId="5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2" fontId="24" fillId="0" borderId="0" xfId="0" applyNumberFormat="1" applyFont="1" applyAlignment="1">
      <alignment vertical="center"/>
    </xf>
    <xf numFmtId="2" fontId="24" fillId="0" borderId="0" xfId="0" applyNumberFormat="1" applyFont="1"/>
    <xf numFmtId="3" fontId="29" fillId="6" borderId="38" xfId="0" applyNumberFormat="1" applyFont="1" applyFill="1" applyBorder="1" applyAlignment="1">
      <alignment horizontal="center" vertical="center"/>
    </xf>
    <xf numFmtId="2" fontId="29" fillId="6" borderId="38" xfId="0" applyNumberFormat="1" applyFont="1" applyFill="1" applyBorder="1" applyAlignment="1">
      <alignment horizontal="center" vertical="center"/>
    </xf>
    <xf numFmtId="2" fontId="29" fillId="6" borderId="3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indent="1"/>
    </xf>
    <xf numFmtId="174" fontId="28" fillId="2" borderId="11" xfId="0" applyNumberFormat="1" applyFont="1" applyFill="1" applyBorder="1" applyAlignment="1">
      <alignment horizontal="right"/>
    </xf>
    <xf numFmtId="0" fontId="28" fillId="0" borderId="4" xfId="0" applyFont="1" applyBorder="1" applyAlignment="1">
      <alignment horizontal="left" indent="1"/>
    </xf>
    <xf numFmtId="174" fontId="28" fillId="2" borderId="6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indent="1"/>
    </xf>
    <xf numFmtId="174" fontId="30" fillId="2" borderId="11" xfId="0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left" indent="1"/>
    </xf>
    <xf numFmtId="174" fontId="30" fillId="2" borderId="6" xfId="0" applyNumberFormat="1" applyFont="1" applyFill="1" applyBorder="1" applyAlignment="1">
      <alignment horizontal="right"/>
    </xf>
    <xf numFmtId="0" fontId="36" fillId="4" borderId="12" xfId="0" applyFont="1" applyFill="1" applyBorder="1" applyAlignment="1">
      <alignment horizontal="left" wrapText="1"/>
    </xf>
    <xf numFmtId="174" fontId="31" fillId="2" borderId="5" xfId="0" applyNumberFormat="1" applyFont="1" applyFill="1" applyBorder="1" applyAlignment="1">
      <alignment horizontal="right"/>
    </xf>
    <xf numFmtId="174" fontId="31" fillId="2" borderId="11" xfId="0" applyNumberFormat="1" applyFont="1" applyFill="1" applyBorder="1" applyAlignment="1">
      <alignment horizontal="right"/>
    </xf>
    <xf numFmtId="174" fontId="31" fillId="2" borderId="6" xfId="0" applyNumberFormat="1" applyFont="1" applyFill="1" applyBorder="1" applyAlignment="1">
      <alignment horizontal="right"/>
    </xf>
    <xf numFmtId="0" fontId="37" fillId="4" borderId="12" xfId="0" applyFont="1" applyFill="1" applyBorder="1" applyAlignment="1">
      <alignment horizontal="left" wrapText="1" indent="1"/>
    </xf>
    <xf numFmtId="0" fontId="30" fillId="0" borderId="3" xfId="0" applyFont="1" applyBorder="1"/>
    <xf numFmtId="0" fontId="30" fillId="0" borderId="10" xfId="0" applyFont="1" applyBorder="1"/>
    <xf numFmtId="0" fontId="30" fillId="0" borderId="9" xfId="0" applyFont="1" applyBorder="1"/>
    <xf numFmtId="0" fontId="30" fillId="0" borderId="8" xfId="0" applyFont="1" applyBorder="1"/>
    <xf numFmtId="165" fontId="29" fillId="6" borderId="59" xfId="0" applyNumberFormat="1" applyFont="1" applyFill="1" applyBorder="1" applyAlignment="1">
      <alignment horizontal="center" vertical="center" wrapText="1"/>
    </xf>
    <xf numFmtId="165" fontId="29" fillId="6" borderId="42" xfId="0" applyNumberFormat="1" applyFont="1" applyFill="1" applyBorder="1" applyAlignment="1">
      <alignment horizontal="center" vertical="center" wrapText="1"/>
    </xf>
    <xf numFmtId="165" fontId="29" fillId="6" borderId="58" xfId="0" applyNumberFormat="1" applyFont="1" applyFill="1" applyBorder="1" applyAlignment="1">
      <alignment horizontal="center" vertical="center" wrapText="1"/>
    </xf>
    <xf numFmtId="165" fontId="29" fillId="6" borderId="41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24" fillId="4" borderId="0" xfId="0" applyFont="1" applyFill="1"/>
    <xf numFmtId="0" fontId="30" fillId="0" borderId="7" xfId="0" applyFont="1" applyBorder="1"/>
    <xf numFmtId="174" fontId="30" fillId="0" borderId="7" xfId="0" applyNumberFormat="1" applyFont="1" applyBorder="1"/>
    <xf numFmtId="169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vertical="center"/>
    </xf>
    <xf numFmtId="0" fontId="30" fillId="4" borderId="0" xfId="0" applyFont="1" applyFill="1"/>
    <xf numFmtId="49" fontId="24" fillId="0" borderId="0" xfId="0" applyNumberFormat="1" applyFont="1"/>
    <xf numFmtId="1" fontId="38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vertical="center"/>
    </xf>
    <xf numFmtId="169" fontId="20" fillId="0" borderId="0" xfId="0" applyNumberFormat="1" applyFont="1" applyAlignment="1">
      <alignment vertical="center"/>
    </xf>
    <xf numFmtId="0" fontId="30" fillId="0" borderId="47" xfId="0" applyFont="1" applyBorder="1" applyAlignment="1">
      <alignment horizontal="left" indent="1"/>
    </xf>
    <xf numFmtId="174" fontId="30" fillId="2" borderId="49" xfId="0" applyNumberFormat="1" applyFont="1" applyFill="1" applyBorder="1" applyAlignment="1">
      <alignment horizontal="right"/>
    </xf>
    <xf numFmtId="0" fontId="30" fillId="0" borderId="17" xfId="0" applyFont="1" applyBorder="1" applyAlignment="1">
      <alignment horizontal="left" indent="1"/>
    </xf>
    <xf numFmtId="174" fontId="30" fillId="2" borderId="50" xfId="0" applyNumberFormat="1" applyFont="1" applyFill="1" applyBorder="1" applyAlignment="1">
      <alignment horizontal="right"/>
    </xf>
    <xf numFmtId="0" fontId="30" fillId="0" borderId="17" xfId="0" quotePrefix="1" applyFont="1" applyBorder="1" applyAlignment="1">
      <alignment horizontal="left" indent="1"/>
    </xf>
    <xf numFmtId="174" fontId="30" fillId="0" borderId="22" xfId="0" applyNumberFormat="1" applyFont="1" applyBorder="1" applyAlignment="1">
      <alignment horizontal="right"/>
    </xf>
    <xf numFmtId="0" fontId="30" fillId="0" borderId="51" xfId="0" quotePrefix="1" applyFont="1" applyBorder="1" applyAlignment="1">
      <alignment horizontal="left" indent="1"/>
    </xf>
    <xf numFmtId="174" fontId="30" fillId="2" borderId="53" xfId="0" applyNumberFormat="1" applyFont="1" applyFill="1" applyBorder="1" applyAlignment="1">
      <alignment horizontal="right"/>
    </xf>
    <xf numFmtId="1" fontId="30" fillId="0" borderId="0" xfId="0" applyNumberFormat="1" applyFont="1" applyAlignment="1">
      <alignment horizontal="right"/>
    </xf>
    <xf numFmtId="165" fontId="29" fillId="6" borderId="34" xfId="0" applyNumberFormat="1" applyFont="1" applyFill="1" applyBorder="1" applyAlignment="1">
      <alignment horizontal="center" vertical="center" wrapText="1"/>
    </xf>
    <xf numFmtId="165" fontId="29" fillId="6" borderId="35" xfId="0" applyNumberFormat="1" applyFont="1" applyFill="1" applyBorder="1" applyAlignment="1">
      <alignment horizontal="center" vertical="center" wrapText="1"/>
    </xf>
    <xf numFmtId="165" fontId="29" fillId="6" borderId="38" xfId="0" applyNumberFormat="1" applyFont="1" applyFill="1" applyBorder="1" applyAlignment="1">
      <alignment horizontal="center" vertical="center" wrapText="1"/>
    </xf>
    <xf numFmtId="165" fontId="29" fillId="6" borderId="39" xfId="0" applyNumberFormat="1" applyFont="1" applyFill="1" applyBorder="1" applyAlignment="1">
      <alignment horizontal="center" vertical="center" wrapText="1"/>
    </xf>
    <xf numFmtId="2" fontId="29" fillId="6" borderId="38" xfId="0" quotePrefix="1" applyNumberFormat="1" applyFont="1" applyFill="1" applyBorder="1" applyAlignment="1">
      <alignment horizontal="center" vertical="center"/>
    </xf>
    <xf numFmtId="2" fontId="29" fillId="6" borderId="39" xfId="0" quotePrefix="1" applyNumberFormat="1" applyFont="1" applyFill="1" applyBorder="1" applyAlignment="1">
      <alignment horizontal="center" vertical="center"/>
    </xf>
    <xf numFmtId="170" fontId="30" fillId="4" borderId="47" xfId="2" applyNumberFormat="1" applyFont="1" applyFill="1" applyBorder="1" applyAlignment="1">
      <alignment horizontal="left" wrapText="1"/>
    </xf>
    <xf numFmtId="175" fontId="30" fillId="4" borderId="48" xfId="0" applyNumberFormat="1" applyFont="1" applyFill="1" applyBorder="1" applyAlignment="1">
      <alignment horizontal="right"/>
    </xf>
    <xf numFmtId="175" fontId="30" fillId="4" borderId="49" xfId="0" applyNumberFormat="1" applyFont="1" applyFill="1" applyBorder="1" applyAlignment="1">
      <alignment horizontal="right"/>
    </xf>
    <xf numFmtId="170" fontId="30" fillId="4" borderId="17" xfId="2" applyNumberFormat="1" applyFont="1" applyFill="1" applyBorder="1" applyAlignment="1">
      <alignment horizontal="left" vertical="justify" wrapText="1"/>
    </xf>
    <xf numFmtId="175" fontId="30" fillId="4" borderId="22" xfId="0" applyNumberFormat="1" applyFont="1" applyFill="1" applyBorder="1" applyAlignment="1">
      <alignment horizontal="right"/>
    </xf>
    <xf numFmtId="175" fontId="30" fillId="4" borderId="50" xfId="0" applyNumberFormat="1" applyFont="1" applyFill="1" applyBorder="1" applyAlignment="1">
      <alignment horizontal="right"/>
    </xf>
    <xf numFmtId="0" fontId="30" fillId="4" borderId="17" xfId="0" applyFont="1" applyFill="1" applyBorder="1" applyAlignment="1">
      <alignment horizontal="left" vertical="justify" wrapText="1"/>
    </xf>
    <xf numFmtId="0" fontId="30" fillId="4" borderId="17" xfId="0" quotePrefix="1" applyFont="1" applyFill="1" applyBorder="1" applyAlignment="1">
      <alignment horizontal="left" vertical="center"/>
    </xf>
    <xf numFmtId="175" fontId="33" fillId="4" borderId="22" xfId="0" applyNumberFormat="1" applyFont="1" applyFill="1" applyBorder="1" applyAlignment="1">
      <alignment horizontal="right"/>
    </xf>
    <xf numFmtId="0" fontId="31" fillId="4" borderId="17" xfId="0" applyFont="1" applyFill="1" applyBorder="1" applyAlignment="1">
      <alignment horizontal="left" vertical="center"/>
    </xf>
    <xf numFmtId="175" fontId="31" fillId="4" borderId="22" xfId="0" applyNumberFormat="1" applyFont="1" applyFill="1" applyBorder="1" applyAlignment="1">
      <alignment horizontal="right"/>
    </xf>
    <xf numFmtId="175" fontId="31" fillId="4" borderId="50" xfId="0" applyNumberFormat="1" applyFont="1" applyFill="1" applyBorder="1" applyAlignment="1">
      <alignment horizontal="right"/>
    </xf>
    <xf numFmtId="175" fontId="39" fillId="4" borderId="22" xfId="0" applyNumberFormat="1" applyFont="1" applyFill="1" applyBorder="1" applyAlignment="1">
      <alignment horizontal="right"/>
    </xf>
    <xf numFmtId="175" fontId="33" fillId="4" borderId="50" xfId="0" applyNumberFormat="1" applyFont="1" applyFill="1" applyBorder="1" applyAlignment="1">
      <alignment horizontal="right"/>
    </xf>
    <xf numFmtId="0" fontId="30" fillId="4" borderId="17" xfId="0" applyFont="1" applyFill="1" applyBorder="1" applyAlignment="1">
      <alignment horizontal="left" indent="1"/>
    </xf>
    <xf numFmtId="0" fontId="31" fillId="4" borderId="17" xfId="0" applyFont="1" applyFill="1" applyBorder="1" applyAlignment="1">
      <alignment vertical="center"/>
    </xf>
    <xf numFmtId="0" fontId="31" fillId="4" borderId="17" xfId="0" quotePrefix="1" applyFont="1" applyFill="1" applyBorder="1" applyAlignment="1">
      <alignment horizontal="left" vertical="center"/>
    </xf>
    <xf numFmtId="0" fontId="31" fillId="4" borderId="51" xfId="0" applyFont="1" applyFill="1" applyBorder="1"/>
    <xf numFmtId="175" fontId="31" fillId="4" borderId="52" xfId="0" applyNumberFormat="1" applyFont="1" applyFill="1" applyBorder="1" applyAlignment="1">
      <alignment horizontal="right"/>
    </xf>
    <xf numFmtId="175" fontId="31" fillId="4" borderId="53" xfId="0" applyNumberFormat="1" applyFont="1" applyFill="1" applyBorder="1" applyAlignment="1">
      <alignment horizontal="right"/>
    </xf>
    <xf numFmtId="2" fontId="30" fillId="0" borderId="0" xfId="0" applyNumberFormat="1" applyFont="1" applyAlignment="1">
      <alignment horizontal="center" vertical="center"/>
    </xf>
    <xf numFmtId="170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170" fontId="30" fillId="4" borderId="47" xfId="2" applyNumberFormat="1" applyFont="1" applyFill="1" applyBorder="1" applyAlignment="1">
      <alignment horizontal="left" vertical="justify" wrapText="1"/>
    </xf>
    <xf numFmtId="0" fontId="30" fillId="4" borderId="17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1" fillId="0" borderId="0" xfId="0" applyFont="1"/>
    <xf numFmtId="2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vertical="center"/>
    </xf>
    <xf numFmtId="170" fontId="30" fillId="4" borderId="17" xfId="2" applyNumberFormat="1" applyFont="1" applyFill="1" applyBorder="1" applyAlignment="1">
      <alignment horizontal="left" wrapText="1"/>
    </xf>
    <xf numFmtId="0" fontId="30" fillId="4" borderId="17" xfId="0" applyFont="1" applyFill="1" applyBorder="1" applyAlignment="1">
      <alignment horizontal="left" wrapText="1"/>
    </xf>
    <xf numFmtId="0" fontId="31" fillId="4" borderId="17" xfId="0" applyFont="1" applyFill="1" applyBorder="1" applyAlignment="1">
      <alignment horizontal="left"/>
    </xf>
    <xf numFmtId="0" fontId="31" fillId="4" borderId="17" xfId="0" applyFont="1" applyFill="1" applyBorder="1"/>
    <xf numFmtId="0" fontId="31" fillId="4" borderId="17" xfId="0" quotePrefix="1" applyFont="1" applyFill="1" applyBorder="1" applyAlignment="1">
      <alignment horizontal="left"/>
    </xf>
    <xf numFmtId="0" fontId="29" fillId="6" borderId="39" xfId="0" applyFont="1" applyFill="1" applyBorder="1" applyAlignment="1">
      <alignment horizontal="center" vertical="center"/>
    </xf>
    <xf numFmtId="175" fontId="30" fillId="0" borderId="48" xfId="0" applyNumberFormat="1" applyFont="1" applyBorder="1" applyAlignment="1">
      <alignment horizontal="right"/>
    </xf>
    <xf numFmtId="175" fontId="30" fillId="0" borderId="49" xfId="0" applyNumberFormat="1" applyFont="1" applyBorder="1" applyAlignment="1">
      <alignment horizontal="right"/>
    </xf>
    <xf numFmtId="175" fontId="30" fillId="0" borderId="22" xfId="0" applyNumberFormat="1" applyFont="1" applyBorder="1" applyAlignment="1">
      <alignment horizontal="right"/>
    </xf>
    <xf numFmtId="175" fontId="30" fillId="0" borderId="50" xfId="0" applyNumberFormat="1" applyFont="1" applyBorder="1" applyAlignment="1">
      <alignment horizontal="right"/>
    </xf>
    <xf numFmtId="0" fontId="31" fillId="0" borderId="17" xfId="0" applyFont="1" applyBorder="1"/>
    <xf numFmtId="175" fontId="31" fillId="0" borderId="22" xfId="0" applyNumberFormat="1" applyFont="1" applyBorder="1" applyAlignment="1">
      <alignment horizontal="right"/>
    </xf>
    <xf numFmtId="175" fontId="31" fillId="0" borderId="50" xfId="0" applyNumberFormat="1" applyFont="1" applyBorder="1" applyAlignment="1">
      <alignment horizontal="right"/>
    </xf>
    <xf numFmtId="0" fontId="31" fillId="0" borderId="51" xfId="0" applyFont="1" applyBorder="1"/>
    <xf numFmtId="175" fontId="31" fillId="0" borderId="52" xfId="0" applyNumberFormat="1" applyFont="1" applyBorder="1" applyAlignment="1">
      <alignment horizontal="right"/>
    </xf>
    <xf numFmtId="175" fontId="31" fillId="0" borderId="53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vertical="center"/>
    </xf>
    <xf numFmtId="0" fontId="42" fillId="0" borderId="0" xfId="0" applyFont="1"/>
    <xf numFmtId="2" fontId="28" fillId="0" borderId="0" xfId="0" applyNumberFormat="1" applyFont="1" applyAlignment="1">
      <alignment horizontal="center"/>
    </xf>
    <xf numFmtId="2" fontId="29" fillId="6" borderId="16" xfId="0" applyNumberFormat="1" applyFont="1" applyFill="1" applyBorder="1" applyAlignment="1">
      <alignment horizontal="center" vertical="center"/>
    </xf>
    <xf numFmtId="2" fontId="29" fillId="6" borderId="16" xfId="0" quotePrefix="1" applyNumberFormat="1" applyFont="1" applyFill="1" applyBorder="1" applyAlignment="1">
      <alignment horizontal="center" vertical="center"/>
    </xf>
    <xf numFmtId="2" fontId="29" fillId="6" borderId="40" xfId="0" quotePrefix="1" applyNumberFormat="1" applyFont="1" applyFill="1" applyBorder="1" applyAlignment="1">
      <alignment horizontal="center" vertical="center"/>
    </xf>
    <xf numFmtId="170" fontId="28" fillId="0" borderId="47" xfId="2" applyNumberFormat="1" applyFont="1" applyBorder="1" applyAlignment="1">
      <alignment horizontal="left" wrapText="1"/>
    </xf>
    <xf numFmtId="175" fontId="28" fillId="0" borderId="48" xfId="0" applyNumberFormat="1" applyFont="1" applyBorder="1" applyAlignment="1">
      <alignment horizontal="right"/>
    </xf>
    <xf numFmtId="175" fontId="28" fillId="0" borderId="49" xfId="0" applyNumberFormat="1" applyFont="1" applyBorder="1" applyAlignment="1">
      <alignment horizontal="right"/>
    </xf>
    <xf numFmtId="170" fontId="28" fillId="0" borderId="17" xfId="2" applyNumberFormat="1" applyFont="1" applyBorder="1" applyAlignment="1">
      <alignment horizontal="left" vertical="justify" wrapText="1"/>
    </xf>
    <xf numFmtId="175" fontId="28" fillId="0" borderId="22" xfId="0" applyNumberFormat="1" applyFont="1" applyBorder="1" applyAlignment="1">
      <alignment horizontal="right"/>
    </xf>
    <xf numFmtId="175" fontId="28" fillId="0" borderId="50" xfId="0" applyNumberFormat="1" applyFont="1" applyBorder="1" applyAlignment="1">
      <alignment horizontal="right"/>
    </xf>
    <xf numFmtId="0" fontId="28" fillId="0" borderId="17" xfId="0" applyFont="1" applyBorder="1" applyAlignment="1">
      <alignment horizontal="left" vertical="justify" wrapText="1"/>
    </xf>
    <xf numFmtId="0" fontId="28" fillId="0" borderId="17" xfId="0" quotePrefix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175" fontId="29" fillId="0" borderId="22" xfId="0" applyNumberFormat="1" applyFont="1" applyBorder="1" applyAlignment="1">
      <alignment horizontal="right"/>
    </xf>
    <xf numFmtId="175" fontId="29" fillId="0" borderId="50" xfId="0" applyNumberFormat="1" applyFont="1" applyBorder="1" applyAlignment="1">
      <alignment horizontal="right"/>
    </xf>
    <xf numFmtId="0" fontId="28" fillId="0" borderId="17" xfId="0" applyFont="1" applyBorder="1" applyAlignment="1">
      <alignment horizontal="left" indent="1"/>
    </xf>
    <xf numFmtId="0" fontId="29" fillId="0" borderId="17" xfId="0" applyFont="1" applyBorder="1" applyAlignment="1">
      <alignment vertical="center"/>
    </xf>
    <xf numFmtId="0" fontId="29" fillId="0" borderId="17" xfId="0" quotePrefix="1" applyFont="1" applyBorder="1" applyAlignment="1">
      <alignment horizontal="left" vertical="center"/>
    </xf>
    <xf numFmtId="0" fontId="29" fillId="0" borderId="51" xfId="0" applyFont="1" applyBorder="1"/>
    <xf numFmtId="175" fontId="29" fillId="0" borderId="52" xfId="0" applyNumberFormat="1" applyFont="1" applyBorder="1" applyAlignment="1">
      <alignment horizontal="right"/>
    </xf>
    <xf numFmtId="175" fontId="29" fillId="0" borderId="53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center"/>
    </xf>
    <xf numFmtId="167" fontId="30" fillId="0" borderId="48" xfId="0" applyNumberFormat="1" applyFont="1" applyBorder="1"/>
    <xf numFmtId="167" fontId="30" fillId="0" borderId="22" xfId="0" applyNumberFormat="1" applyFont="1" applyBorder="1"/>
    <xf numFmtId="167" fontId="31" fillId="0" borderId="22" xfId="0" applyNumberFormat="1" applyFont="1" applyBorder="1"/>
    <xf numFmtId="167" fontId="31" fillId="0" borderId="52" xfId="0" applyNumberFormat="1" applyFont="1" applyBorder="1"/>
    <xf numFmtId="0" fontId="28" fillId="0" borderId="0" xfId="0" applyFont="1" applyAlignment="1">
      <alignment vertical="center"/>
    </xf>
    <xf numFmtId="175" fontId="30" fillId="0" borderId="0" xfId="0" applyNumberFormat="1" applyFont="1" applyAlignment="1">
      <alignment horizontal="right"/>
    </xf>
    <xf numFmtId="168" fontId="30" fillId="0" borderId="0" xfId="0" applyNumberFormat="1" applyFont="1"/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9" fillId="6" borderId="63" xfId="0" applyFont="1" applyFill="1" applyBorder="1" applyAlignment="1">
      <alignment horizontal="center" vertical="center"/>
    </xf>
    <xf numFmtId="0" fontId="29" fillId="6" borderId="64" xfId="0" applyFont="1" applyFill="1" applyBorder="1" applyAlignment="1">
      <alignment horizontal="center" vertical="center" wrapText="1"/>
    </xf>
    <xf numFmtId="0" fontId="29" fillId="6" borderId="65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175" fontId="30" fillId="0" borderId="52" xfId="0" applyNumberFormat="1" applyFont="1" applyBorder="1" applyAlignment="1">
      <alignment horizontal="right"/>
    </xf>
    <xf numFmtId="175" fontId="30" fillId="0" borderId="53" xfId="0" applyNumberFormat="1" applyFont="1" applyBorder="1" applyAlignment="1">
      <alignment horizontal="right"/>
    </xf>
    <xf numFmtId="179" fontId="30" fillId="0" borderId="25" xfId="3" applyNumberFormat="1" applyFont="1" applyBorder="1" applyAlignment="1">
      <alignment horizontal="right"/>
    </xf>
    <xf numFmtId="179" fontId="30" fillId="0" borderId="22" xfId="3" applyNumberFormat="1" applyFont="1" applyBorder="1" applyAlignment="1">
      <alignment horizontal="right" vertical="center"/>
    </xf>
    <xf numFmtId="0" fontId="15" fillId="0" borderId="0" xfId="6" applyFill="1" applyBorder="1" applyAlignment="1" applyProtection="1">
      <alignment horizontal="left"/>
    </xf>
    <xf numFmtId="178" fontId="30" fillId="0" borderId="49" xfId="3" applyNumberFormat="1" applyFont="1" applyBorder="1"/>
    <xf numFmtId="178" fontId="30" fillId="0" borderId="50" xfId="3" applyNumberFormat="1" applyFont="1" applyBorder="1" applyAlignment="1">
      <alignment vertical="center"/>
    </xf>
    <xf numFmtId="177" fontId="30" fillId="0" borderId="50" xfId="3" applyNumberFormat="1" applyFont="1" applyBorder="1" applyAlignment="1">
      <alignment horizontal="right" vertical="center"/>
    </xf>
    <xf numFmtId="177" fontId="30" fillId="0" borderId="17" xfId="3" applyNumberFormat="1" applyFont="1" applyBorder="1" applyAlignment="1">
      <alignment horizontal="right" vertical="center"/>
    </xf>
    <xf numFmtId="179" fontId="30" fillId="0" borderId="17" xfId="3" applyNumberFormat="1" applyFont="1" applyBorder="1" applyAlignment="1">
      <alignment horizontal="right" vertical="center"/>
    </xf>
    <xf numFmtId="174" fontId="30" fillId="2" borderId="0" xfId="0" applyNumberFormat="1" applyFont="1" applyFill="1" applyAlignment="1">
      <alignment horizontal="left" vertical="top"/>
    </xf>
    <xf numFmtId="0" fontId="25" fillId="0" borderId="0" xfId="0" applyFont="1" applyAlignment="1">
      <alignment horizontal="center"/>
    </xf>
    <xf numFmtId="0" fontId="32" fillId="6" borderId="15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35" fillId="6" borderId="33" xfId="0" applyFont="1" applyFill="1" applyBorder="1" applyAlignment="1">
      <alignment horizontal="center" vertical="center"/>
    </xf>
    <xf numFmtId="0" fontId="35" fillId="6" borderId="36" xfId="0" applyFont="1" applyFill="1" applyBorder="1" applyAlignment="1">
      <alignment horizontal="center" vertical="center"/>
    </xf>
    <xf numFmtId="0" fontId="35" fillId="6" borderId="37" xfId="0" applyFont="1" applyFill="1" applyBorder="1" applyAlignment="1">
      <alignment horizontal="center" vertical="center"/>
    </xf>
    <xf numFmtId="0" fontId="35" fillId="6" borderId="34" xfId="0" applyFont="1" applyFill="1" applyBorder="1" applyAlignment="1">
      <alignment horizontal="center" vertical="center"/>
    </xf>
    <xf numFmtId="2" fontId="35" fillId="6" borderId="13" xfId="0" applyNumberFormat="1" applyFont="1" applyFill="1" applyBorder="1" applyAlignment="1">
      <alignment horizontal="center" vertical="center"/>
    </xf>
    <xf numFmtId="2" fontId="35" fillId="6" borderId="38" xfId="0" applyNumberFormat="1" applyFont="1" applyFill="1" applyBorder="1" applyAlignment="1">
      <alignment horizontal="center" vertical="center"/>
    </xf>
    <xf numFmtId="49" fontId="35" fillId="6" borderId="13" xfId="0" applyNumberFormat="1" applyFont="1" applyFill="1" applyBorder="1" applyAlignment="1">
      <alignment horizontal="center" vertical="center"/>
    </xf>
    <xf numFmtId="49" fontId="35" fillId="6" borderId="3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5" fillId="6" borderId="42" xfId="0" applyFont="1" applyFill="1" applyBorder="1" applyAlignment="1">
      <alignment horizontal="center" vertical="center" wrapText="1" shrinkToFit="1"/>
    </xf>
    <xf numFmtId="0" fontId="35" fillId="6" borderId="43" xfId="0" applyFont="1" applyFill="1" applyBorder="1" applyAlignment="1">
      <alignment horizontal="center" vertical="center" wrapText="1" shrinkToFit="1"/>
    </xf>
    <xf numFmtId="0" fontId="35" fillId="6" borderId="41" xfId="0" applyFont="1" applyFill="1" applyBorder="1" applyAlignment="1">
      <alignment horizontal="center" vertical="center" wrapText="1" shrinkToFit="1"/>
    </xf>
    <xf numFmtId="0" fontId="29" fillId="6" borderId="33" xfId="0" applyFont="1" applyFill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3" fontId="29" fillId="6" borderId="34" xfId="0" applyNumberFormat="1" applyFont="1" applyFill="1" applyBorder="1" applyAlignment="1">
      <alignment horizontal="center" vertical="center" wrapText="1"/>
    </xf>
    <xf numFmtId="3" fontId="29" fillId="6" borderId="35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165" fontId="29" fillId="6" borderId="56" xfId="0" applyNumberFormat="1" applyFont="1" applyFill="1" applyBorder="1" applyAlignment="1">
      <alignment horizontal="center" vertical="center" wrapText="1"/>
    </xf>
    <xf numFmtId="165" fontId="29" fillId="6" borderId="5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9" fillId="6" borderId="60" xfId="0" applyFont="1" applyFill="1" applyBorder="1" applyAlignment="1">
      <alignment horizontal="center" vertical="center"/>
    </xf>
    <xf numFmtId="0" fontId="29" fillId="6" borderId="61" xfId="0" applyFont="1" applyFill="1" applyBorder="1" applyAlignment="1">
      <alignment horizontal="center" vertical="center"/>
    </xf>
    <xf numFmtId="1" fontId="29" fillId="6" borderId="34" xfId="0" applyNumberFormat="1" applyFont="1" applyFill="1" applyBorder="1" applyAlignment="1">
      <alignment horizontal="center" vertical="center"/>
    </xf>
    <xf numFmtId="1" fontId="29" fillId="6" borderId="35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9" fillId="6" borderId="62" xfId="0" applyFont="1" applyFill="1" applyBorder="1" applyAlignment="1">
      <alignment horizontal="center" vertical="center"/>
    </xf>
    <xf numFmtId="0" fontId="29" fillId="6" borderId="33" xfId="0" applyFont="1" applyFill="1" applyBorder="1" applyAlignment="1">
      <alignment horizontal="center" vertical="center" wrapText="1"/>
    </xf>
    <xf numFmtId="0" fontId="29" fillId="6" borderId="37" xfId="0" applyFont="1" applyFill="1" applyBorder="1" applyAlignment="1">
      <alignment vertical="center" wrapText="1"/>
    </xf>
    <xf numFmtId="0" fontId="29" fillId="6" borderId="3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</cellXfs>
  <cellStyles count="10">
    <cellStyle name="Euro" xfId="1" xr:uid="{00000000-0005-0000-0000-000000000000}"/>
    <cellStyle name="Hipervínculo" xfId="6" builtinId="8"/>
    <cellStyle name="Hipervínculo 2" xfId="9" xr:uid="{00000000-0005-0000-0000-000002000000}"/>
    <cellStyle name="Normal" xfId="0" builtinId="0"/>
    <cellStyle name="Normal 2" xfId="5" xr:uid="{00000000-0005-0000-0000-000004000000}"/>
    <cellStyle name="Normal 2 2" xfId="8" xr:uid="{00000000-0005-0000-0000-000005000000}"/>
    <cellStyle name="Normal 3" xfId="7" xr:uid="{00000000-0005-0000-0000-000006000000}"/>
    <cellStyle name="Normal_2.1 EnctaInd Empresas 2006 DATOS_INE_nc44707" xfId="2" xr:uid="{00000000-0005-0000-0000-000007000000}"/>
    <cellStyle name="Normal_EnctaInd Empresas 2001" xfId="3" xr:uid="{00000000-0005-0000-0000-000008000000}"/>
    <cellStyle name="pepe" xfId="4" xr:uid="{00000000-0005-0000-0000-000009000000}"/>
  </cellStyles>
  <dxfs count="0"/>
  <tableStyles count="0" defaultTableStyle="TableStyleMedium9" defaultPivotStyle="PivotStyleLight16"/>
  <colors>
    <mruColors>
      <color rgb="FFFFCCCC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las empresas de la Industria de la Alimentación
según subsector de actividad. Año 2023</a:t>
            </a:r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B-43E2-B9C7-B0FC4681AF4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B-43E2-B9C7-B0FC4681AF4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B-43E2-B9C7-B0FC4681AF4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B-43E2-B9C7-B0FC4681AF4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B-43E2-B9C7-B0FC4681AF4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B-43E2-B9C7-B0FC4681AF4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4BB-43E2-B9C7-B0FC4681AF4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4BB-43E2-B9C7-B0FC4681AF4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4BB-43E2-B9C7-B0FC4681AF4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4BB-43E2-B9C7-B0FC4681AF4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A4BB-43E2-B9C7-B0FC4681AF4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A4BB-43E2-B9C7-B0FC4681AF4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A4BB-43E2-B9C7-B0FC4681AF4A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B-43E2-B9C7-B0FC4681AF4A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B-43E2-B9C7-B0FC4681AF4A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B-43E2-B9C7-B0FC4681AF4A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BB-43E2-B9C7-B0FC4681AF4A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BB-43E2-B9C7-B0FC4681AF4A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BB-43E2-B9C7-B0FC4681AF4A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BB-43E2-B9C7-B0FC4681AF4A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BB-43E2-B9C7-B0FC4681AF4A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BB-43E2-B9C7-B0FC4681AF4A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BB-43E2-B9C7-B0FC4681AF4A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BB-43E2-B9C7-B0FC4681AF4A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4BB-43E2-B9C7-B0FC4681AF4A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BB-43E2-B9C7-B0FC4681AF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#,##0\ \ </c:formatCode>
                <c:ptCount val="8"/>
                <c:pt idx="0">
                  <c:v>3244</c:v>
                </c:pt>
                <c:pt idx="1">
                  <c:v>550</c:v>
                </c:pt>
                <c:pt idx="2">
                  <c:v>1318</c:v>
                </c:pt>
                <c:pt idx="3">
                  <c:v>1609</c:v>
                </c:pt>
                <c:pt idx="4">
                  <c:v>1620</c:v>
                </c:pt>
                <c:pt idx="5">
                  <c:v>363</c:v>
                </c:pt>
                <c:pt idx="6">
                  <c:v>10924</c:v>
                </c:pt>
                <c:pt idx="7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4BB-43E2-B9C7-B0FC4681AF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 (P)</c:v>
                </c:pt>
              </c:strCache>
            </c:strRef>
          </c:cat>
          <c:val>
            <c:numRef>
              <c:f>'6.13'!$B$7:$B$21</c:f>
              <c:numCache>
                <c:formatCode>#,##0.0__;\–#,##0.0__;0.0__;@__</c:formatCode>
                <c:ptCount val="15"/>
                <c:pt idx="0">
                  <c:v>467.6</c:v>
                </c:pt>
                <c:pt idx="1">
                  <c:v>438.42500000000001</c:v>
                </c:pt>
                <c:pt idx="2">
                  <c:v>439.6</c:v>
                </c:pt>
                <c:pt idx="3">
                  <c:v>445.72500000000002</c:v>
                </c:pt>
                <c:pt idx="4">
                  <c:v>454.1</c:v>
                </c:pt>
                <c:pt idx="5">
                  <c:v>468.5</c:v>
                </c:pt>
                <c:pt idx="6">
                  <c:v>454.1</c:v>
                </c:pt>
                <c:pt idx="7">
                  <c:v>468.92500000000001</c:v>
                </c:pt>
                <c:pt idx="8">
                  <c:v>494.27499999999998</c:v>
                </c:pt>
                <c:pt idx="9">
                  <c:v>485.3</c:v>
                </c:pt>
                <c:pt idx="10">
                  <c:v>493.6</c:v>
                </c:pt>
                <c:pt idx="11">
                  <c:v>508.9</c:v>
                </c:pt>
                <c:pt idx="12">
                  <c:v>490.375</c:v>
                </c:pt>
                <c:pt idx="13">
                  <c:v>514.27499999999998</c:v>
                </c:pt>
                <c:pt idx="14">
                  <c:v>525.47500000000002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D-46D5-B62E-24D39B153D59}"/>
            </c:ext>
          </c:extLst>
        </c:ser>
        <c:ser>
          <c:idx val="1"/>
          <c:order val="1"/>
          <c:tx>
            <c:strRef>
              <c:f>'6.13'!$C$6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 (P)</c:v>
                </c:pt>
              </c:strCache>
            </c:strRef>
          </c:cat>
          <c:val>
            <c:numRef>
              <c:f>'6.13'!$C$7:$C$21</c:f>
              <c:numCache>
                <c:formatCode>#,##0.0__;\–#,##0.0__;0.0__;@__</c:formatCode>
                <c:ptCount val="15"/>
                <c:pt idx="0">
                  <c:v>415.6</c:v>
                </c:pt>
                <c:pt idx="1">
                  <c:v>392.27499999999998</c:v>
                </c:pt>
                <c:pt idx="2">
                  <c:v>393.1</c:v>
                </c:pt>
                <c:pt idx="3">
                  <c:v>388.92500000000001</c:v>
                </c:pt>
                <c:pt idx="4">
                  <c:v>393.3</c:v>
                </c:pt>
                <c:pt idx="5">
                  <c:v>420.7</c:v>
                </c:pt>
                <c:pt idx="6">
                  <c:v>414</c:v>
                </c:pt>
                <c:pt idx="7">
                  <c:v>423.67500000000001</c:v>
                </c:pt>
                <c:pt idx="8">
                  <c:v>448.02499999999998</c:v>
                </c:pt>
                <c:pt idx="9">
                  <c:v>442.4</c:v>
                </c:pt>
                <c:pt idx="10">
                  <c:v>456.1</c:v>
                </c:pt>
                <c:pt idx="11">
                  <c:v>460.5</c:v>
                </c:pt>
                <c:pt idx="12">
                  <c:v>452</c:v>
                </c:pt>
                <c:pt idx="13">
                  <c:v>471.5</c:v>
                </c:pt>
                <c:pt idx="14">
                  <c:v>486.32500000000005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D-46D5-B62E-24D39B153D59}"/>
            </c:ext>
          </c:extLst>
        </c:ser>
        <c:ser>
          <c:idx val="2"/>
          <c:order val="2"/>
          <c:tx>
            <c:strRef>
              <c:f>'6.13'!$D$6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 (P)</c:v>
                </c:pt>
              </c:strCache>
            </c:strRef>
          </c:cat>
          <c:val>
            <c:numRef>
              <c:f>'6.13'!$D$7:$D$21</c:f>
              <c:numCache>
                <c:formatCode>#,##0.0__;\–#,##0.0__;0.0__;@__</c:formatCode>
                <c:ptCount val="15"/>
                <c:pt idx="0">
                  <c:v>52</c:v>
                </c:pt>
                <c:pt idx="1">
                  <c:v>46.150000000000034</c:v>
                </c:pt>
                <c:pt idx="2">
                  <c:v>46.5</c:v>
                </c:pt>
                <c:pt idx="3">
                  <c:v>56.800000000000011</c:v>
                </c:pt>
                <c:pt idx="4">
                  <c:v>60.800000000000011</c:v>
                </c:pt>
                <c:pt idx="5">
                  <c:v>47.800000000000011</c:v>
                </c:pt>
                <c:pt idx="6">
                  <c:v>40.100000000000023</c:v>
                </c:pt>
                <c:pt idx="7">
                  <c:v>45.25</c:v>
                </c:pt>
                <c:pt idx="8">
                  <c:v>46.25</c:v>
                </c:pt>
                <c:pt idx="9">
                  <c:v>42.900000000000034</c:v>
                </c:pt>
                <c:pt idx="10">
                  <c:v>37.5</c:v>
                </c:pt>
                <c:pt idx="11">
                  <c:v>48.399999999999977</c:v>
                </c:pt>
                <c:pt idx="12">
                  <c:v>38.375</c:v>
                </c:pt>
                <c:pt idx="13">
                  <c:v>42.774999999999977</c:v>
                </c:pt>
                <c:pt idx="14">
                  <c:v>39.149999999999977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D-46D5-B62E-24D39B153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279520"/>
        <c:axId val="420280064"/>
      </c:lineChart>
      <c:catAx>
        <c:axId val="4202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los establecimientos de la Industria de la Alimentación
según subsector de actividad. Año 2023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642-4CBA-86D1-7540BCE0BD3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642-4CBA-86D1-7540BCE0BD31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642-4CBA-86D1-7540BCE0BD3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642-4CBA-86D1-7540BCE0BD31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642-4CBA-86D1-7540BCE0BD3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642-4CBA-86D1-7540BCE0BD31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642-4CBA-86D1-7540BCE0BD3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642-4CBA-86D1-7540BCE0BD31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642-4CBA-86D1-7540BCE0BD3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642-4CBA-86D1-7540BCE0BD3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D642-4CBA-86D1-7540BCE0BD3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D642-4CBA-86D1-7540BCE0BD3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D642-4CBA-86D1-7540BCE0BD31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2-4CBA-86D1-7540BCE0BD31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2-4CBA-86D1-7540BCE0BD31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2-4CBA-86D1-7540BCE0BD31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2-4CBA-86D1-7540BCE0BD31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2-4CBA-86D1-7540BCE0BD31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2-4CBA-86D1-7540BCE0BD31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42-4CBA-86D1-7540BCE0BD31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2-4CBA-86D1-7540BCE0BD31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2-4CBA-86D1-7540BCE0BD31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2-4CBA-86D1-7540BCE0BD31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2-4CBA-86D1-7540BCE0BD31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2-4CBA-86D1-7540BCE0BD31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2-4CBA-86D1-7540BCE0BD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#,##0\ \ </c:formatCode>
                <c:ptCount val="8"/>
                <c:pt idx="0">
                  <c:v>4347</c:v>
                </c:pt>
                <c:pt idx="1">
                  <c:v>881</c:v>
                </c:pt>
                <c:pt idx="2">
                  <c:v>1754</c:v>
                </c:pt>
                <c:pt idx="3">
                  <c:v>2011</c:v>
                </c:pt>
                <c:pt idx="4">
                  <c:v>1990</c:v>
                </c:pt>
                <c:pt idx="5">
                  <c:v>515</c:v>
                </c:pt>
                <c:pt idx="6">
                  <c:v>12443</c:v>
                </c:pt>
                <c:pt idx="7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642-4CBA-86D1-7540BCE0BD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#,##0\ \ </c:formatCode>
                <c:ptCount val="8"/>
                <c:pt idx="0">
                  <c:v>3477</c:v>
                </c:pt>
                <c:pt idx="1">
                  <c:v>599</c:v>
                </c:pt>
                <c:pt idx="2">
                  <c:v>1445</c:v>
                </c:pt>
                <c:pt idx="3">
                  <c:v>1707</c:v>
                </c:pt>
                <c:pt idx="4">
                  <c:v>1694</c:v>
                </c:pt>
                <c:pt idx="5">
                  <c:v>389</c:v>
                </c:pt>
                <c:pt idx="6">
                  <c:v>11591</c:v>
                </c:pt>
                <c:pt idx="7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9-4A16-937D-7D47E5351A0F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#,##0\ \ </c:formatCode>
                <c:ptCount val="8"/>
                <c:pt idx="0">
                  <c:v>3244</c:v>
                </c:pt>
                <c:pt idx="1">
                  <c:v>550</c:v>
                </c:pt>
                <c:pt idx="2">
                  <c:v>1318</c:v>
                </c:pt>
                <c:pt idx="3">
                  <c:v>1609</c:v>
                </c:pt>
                <c:pt idx="4">
                  <c:v>1620</c:v>
                </c:pt>
                <c:pt idx="5">
                  <c:v>363</c:v>
                </c:pt>
                <c:pt idx="6">
                  <c:v>10924</c:v>
                </c:pt>
                <c:pt idx="7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9-4A16-937D-7D47E535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#,##0\ \ </c:formatCode>
                <c:ptCount val="8"/>
                <c:pt idx="0">
                  <c:v>4490</c:v>
                </c:pt>
                <c:pt idx="1">
                  <c:v>894</c:v>
                </c:pt>
                <c:pt idx="2">
                  <c:v>1846</c:v>
                </c:pt>
                <c:pt idx="3">
                  <c:v>2071</c:v>
                </c:pt>
                <c:pt idx="4">
                  <c:v>2032</c:v>
                </c:pt>
                <c:pt idx="5">
                  <c:v>521</c:v>
                </c:pt>
                <c:pt idx="6">
                  <c:v>12987</c:v>
                </c:pt>
                <c:pt idx="7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E-4A2A-A252-04A95EB1A6BB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#,##0\ \ </c:formatCode>
                <c:ptCount val="8"/>
                <c:pt idx="0">
                  <c:v>4347</c:v>
                </c:pt>
                <c:pt idx="1">
                  <c:v>881</c:v>
                </c:pt>
                <c:pt idx="2">
                  <c:v>1754</c:v>
                </c:pt>
                <c:pt idx="3">
                  <c:v>2011</c:v>
                </c:pt>
                <c:pt idx="4">
                  <c:v>1990</c:v>
                </c:pt>
                <c:pt idx="5">
                  <c:v>515</c:v>
                </c:pt>
                <c:pt idx="6">
                  <c:v>12443</c:v>
                </c:pt>
                <c:pt idx="7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E-4A2A-A252-04A95EB1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105.56433333333335</c:v>
                </c:pt>
              </c:numCache>
            </c:numRef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110.91233333333334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C38-8372-BF24B8210DD1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105.56433333333335</c:v>
                </c:pt>
              </c:numCache>
            </c:numRef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105.56433333333335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C38-8372-BF24B8210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 b="0">
                <a:latin typeface="Ubuntu Light" panose="020B0604030602030204" pitchFamily="34" charset="0"/>
              </a:rPr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#,##0.0__;\–#,##0.0__;0.0__;@__</c:formatCode>
                <c:ptCount val="9"/>
                <c:pt idx="0">
                  <c:v>105.11566666666668</c:v>
                </c:pt>
                <c:pt idx="1">
                  <c:v>90.539249999999996</c:v>
                </c:pt>
                <c:pt idx="2">
                  <c:v>98.227833333333308</c:v>
                </c:pt>
                <c:pt idx="3">
                  <c:v>83.589916666666667</c:v>
                </c:pt>
                <c:pt idx="4">
                  <c:v>101.65466666666667</c:v>
                </c:pt>
                <c:pt idx="5">
                  <c:v>108.23758333333335</c:v>
                </c:pt>
                <c:pt idx="6">
                  <c:v>101.17299999999999</c:v>
                </c:pt>
                <c:pt idx="7">
                  <c:v>116.90691666666669</c:v>
                </c:pt>
                <c:pt idx="8">
                  <c:v>110.69841666666666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7-4CCC-8F2F-85BF58D02F6B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'6.7.1'!$G$7:$G$15</c:f>
              <c:numCache>
                <c:formatCode>#,##0.0__;\–#,##0.0__;0.0__;@__</c:formatCode>
                <c:ptCount val="9"/>
                <c:pt idx="0">
                  <c:v>105.84516666666666</c:v>
                </c:pt>
                <c:pt idx="1">
                  <c:v>88.291666666666671</c:v>
                </c:pt>
                <c:pt idx="2">
                  <c:v>89.705916666666667</c:v>
                </c:pt>
                <c:pt idx="3">
                  <c:v>65.616749999999996</c:v>
                </c:pt>
                <c:pt idx="4">
                  <c:v>103.45725</c:v>
                </c:pt>
                <c:pt idx="5">
                  <c:v>100.06074999999998</c:v>
                </c:pt>
                <c:pt idx="6">
                  <c:v>101.23483333333333</c:v>
                </c:pt>
                <c:pt idx="7">
                  <c:v>117.04816666666666</c:v>
                </c:pt>
                <c:pt idx="8">
                  <c:v>110.10666666666667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7-4CCC-8F2F-85BF58D0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rgbClr val="FF9999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110.91233333333334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4-41F8-884F-A939DCD205FE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425-46FA-B232-867221B1C9BC}"/>
              </c:ext>
            </c:extLst>
          </c:dPt>
          <c:val>
            <c:numRef>
              <c:f>'6.7.1'!$G$20</c:f>
              <c:numCache>
                <c:formatCode>#,##0.0__;\–#,##0.0__;0.0__;@__</c:formatCode>
                <c:ptCount val="1"/>
                <c:pt idx="0">
                  <c:v>108.26516666666664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4-41F8-884F-A939DCD2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9999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FF99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'6.9.1'!$D$7:$D$15</c:f>
              <c:numCache>
                <c:formatCode>#,##0.0__;\–#,##0.0__;0.0__;@__</c:formatCode>
                <c:ptCount val="9"/>
                <c:pt idx="0">
                  <c:v>124.88116666666666</c:v>
                </c:pt>
                <c:pt idx="1">
                  <c:v>119.45666666666666</c:v>
                </c:pt>
                <c:pt idx="2">
                  <c:v>111.35841666666666</c:v>
                </c:pt>
                <c:pt idx="3">
                  <c:v>142.19316666666666</c:v>
                </c:pt>
                <c:pt idx="4">
                  <c:v>114.85433333333334</c:v>
                </c:pt>
                <c:pt idx="5">
                  <c:v>152.91399999999999</c:v>
                </c:pt>
                <c:pt idx="6">
                  <c:v>117.23200000000001</c:v>
                </c:pt>
                <c:pt idx="7">
                  <c:v>117.84866666666669</c:v>
                </c:pt>
                <c:pt idx="8">
                  <c:v>147.51250000000002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6-4756-8E6A-A811921D2A66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'6.9.1'!$G$7:$G$15</c:f>
              <c:numCache>
                <c:formatCode>#,##0.0__;\–#,##0.0__;0.0__;@__</c:formatCode>
                <c:ptCount val="9"/>
                <c:pt idx="0">
                  <c:v>137.65491666666665</c:v>
                </c:pt>
                <c:pt idx="1">
                  <c:v>128.67733333333334</c:v>
                </c:pt>
                <c:pt idx="2">
                  <c:v>124.59133333333335</c:v>
                </c:pt>
                <c:pt idx="3">
                  <c:v>174.49733333333336</c:v>
                </c:pt>
                <c:pt idx="4">
                  <c:v>132.48041666666666</c:v>
                </c:pt>
                <c:pt idx="5">
                  <c:v>163.57233333333332</c:v>
                </c:pt>
                <c:pt idx="6">
                  <c:v>127.44658333333332</c:v>
                </c:pt>
                <c:pt idx="7">
                  <c:v>136.11599999999999</c:v>
                </c:pt>
                <c:pt idx="8">
                  <c:v>141.62016666666668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6-4756-8E6A-A811921D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9312"/>
        <c:axId val="420284416"/>
      </c:barChart>
      <c:catAx>
        <c:axId val="4202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'6.9.1'!$D$19:$D$22</c:f>
              <c:numCache>
                <c:formatCode>#,##0.0__;\–#,##0.0__;0.0__;@__</c:formatCode>
                <c:ptCount val="4"/>
                <c:pt idx="0">
                  <c:v>107.72258333333336</c:v>
                </c:pt>
                <c:pt idx="1">
                  <c:v>110.48083333333335</c:v>
                </c:pt>
                <c:pt idx="2">
                  <c:v>117.21941666666665</c:v>
                </c:pt>
                <c:pt idx="3">
                  <c:v>110.03433333333334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1-487E-B42F-DAC5A2A2D891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'6.9.1'!$G$19:$G$22</c:f>
              <c:numCache>
                <c:formatCode>#,##0.0__;\–#,##0.0__;0.0__;@__</c:formatCode>
                <c:ptCount val="4"/>
                <c:pt idx="0">
                  <c:v>113.53191666666667</c:v>
                </c:pt>
                <c:pt idx="1">
                  <c:v>115.92433333333332</c:v>
                </c:pt>
                <c:pt idx="2">
                  <c:v>130.06575000000001</c:v>
                </c:pt>
                <c:pt idx="3">
                  <c:v>127.49166666666666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1-487E-B42F-DAC5A2A2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90400"/>
        <c:axId val="420291488"/>
      </c:barChart>
      <c:catAx>
        <c:axId val="4202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9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9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>
          <a:extLst>
            <a:ext uri="{FF2B5EF4-FFF2-40B4-BE49-F238E27FC236}">
              <a16:creationId xmlns:a16="http://schemas.microsoft.com/office/drawing/2014/main" id="{00000000-0008-0000-0C00-000002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10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>
          <a:extLst>
            <a:ext uri="{FF2B5EF4-FFF2-40B4-BE49-F238E27FC236}">
              <a16:creationId xmlns:a16="http://schemas.microsoft.com/office/drawing/2014/main" id="{00000000-0008-0000-1000-000002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16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es/jaxiT3/Tabla.htm?t=36167&amp;L=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ine.es/metodologia/t37/metodologia_eee2021.pdf" TargetMode="External"/><Relationship Id="rId1" Type="http://schemas.openxmlformats.org/officeDocument/2006/relationships/hyperlink" Target="https://www.ine.es/metodologia/t37/metodologia_eee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ine.es/metodologia/t37/metodologia_eee2021.pdf" TargetMode="External"/><Relationship Id="rId1" Type="http://schemas.openxmlformats.org/officeDocument/2006/relationships/hyperlink" Target="https://www.ine.es/metodologia/t37/metodologia_eee2021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>
    <pageSetUpPr fitToPage="1"/>
  </sheetPr>
  <dimension ref="A1:I31"/>
  <sheetViews>
    <sheetView showGridLines="0" view="pageBreakPreview" zoomScale="115" zoomScaleNormal="75" zoomScaleSheetLayoutView="115" workbookViewId="0">
      <selection activeCell="B27" sqref="B27:E27"/>
    </sheetView>
  </sheetViews>
  <sheetFormatPr baseColWidth="10" defaultColWidth="8.42578125" defaultRowHeight="12.75"/>
  <cols>
    <col min="1" max="1" width="36.85546875" style="6" customWidth="1"/>
    <col min="2" max="5" width="17.85546875" style="7" customWidth="1"/>
    <col min="6" max="8" width="9.28515625" style="8" customWidth="1"/>
    <col min="9" max="9" width="27" style="8" bestFit="1" customWidth="1"/>
    <col min="10" max="16384" width="8.42578125" style="6"/>
  </cols>
  <sheetData>
    <row r="1" spans="1:9" s="13" customFormat="1" ht="18.75">
      <c r="A1" s="318" t="s">
        <v>156</v>
      </c>
      <c r="B1" s="318"/>
      <c r="C1" s="318"/>
      <c r="D1" s="318"/>
      <c r="E1" s="318"/>
      <c r="F1" s="10"/>
      <c r="G1" s="24"/>
      <c r="H1" s="24"/>
      <c r="I1" s="24"/>
    </row>
    <row r="2" spans="1:9" ht="12.75" customHeight="1">
      <c r="A2" s="83"/>
      <c r="B2" s="84"/>
      <c r="C2" s="84"/>
      <c r="D2" s="84"/>
      <c r="E2" s="84"/>
      <c r="F2" s="10"/>
    </row>
    <row r="3" spans="1:9" ht="30" customHeight="1">
      <c r="A3" s="326" t="s">
        <v>210</v>
      </c>
      <c r="B3" s="326"/>
      <c r="C3" s="326"/>
      <c r="D3" s="326"/>
      <c r="E3" s="326"/>
      <c r="F3" s="26"/>
    </row>
    <row r="4" spans="1:9" ht="4.5" customHeight="1">
      <c r="A4" s="64"/>
      <c r="B4" s="14"/>
      <c r="C4" s="63"/>
      <c r="D4" s="65"/>
      <c r="E4" s="65"/>
      <c r="F4" s="10"/>
    </row>
    <row r="5" spans="1:9" ht="22.15" customHeight="1">
      <c r="A5" s="319" t="s">
        <v>0</v>
      </c>
      <c r="B5" s="325" t="s">
        <v>1</v>
      </c>
      <c r="C5" s="323"/>
      <c r="D5" s="322" t="s">
        <v>2</v>
      </c>
      <c r="E5" s="322"/>
      <c r="F5" s="10"/>
    </row>
    <row r="6" spans="1:9" ht="12.6" customHeight="1">
      <c r="A6" s="320"/>
      <c r="B6" s="323" t="s">
        <v>3</v>
      </c>
      <c r="C6" s="323" t="s">
        <v>43</v>
      </c>
      <c r="D6" s="323" t="s">
        <v>3</v>
      </c>
      <c r="E6" s="323" t="s">
        <v>43</v>
      </c>
      <c r="F6" s="10"/>
    </row>
    <row r="7" spans="1:9" ht="11.25" customHeight="1" thickBot="1">
      <c r="A7" s="321"/>
      <c r="B7" s="324"/>
      <c r="C7" s="324"/>
      <c r="D7" s="324"/>
      <c r="E7" s="324"/>
      <c r="F7" s="10"/>
    </row>
    <row r="8" spans="1:9" ht="21" customHeight="1">
      <c r="A8" s="89" t="s">
        <v>4</v>
      </c>
      <c r="B8" s="90">
        <v>5302</v>
      </c>
      <c r="C8" s="309">
        <f>B8/$B$27*100</f>
        <v>18.711840479971766</v>
      </c>
      <c r="D8" s="91">
        <v>6685</v>
      </c>
      <c r="E8" s="309">
        <f>D8/$D$27*100</f>
        <v>18.7881172535904</v>
      </c>
      <c r="F8" s="10"/>
    </row>
    <row r="9" spans="1:9" ht="12.75" customHeight="1">
      <c r="A9" s="92" t="s">
        <v>5</v>
      </c>
      <c r="B9" s="314">
        <v>963</v>
      </c>
      <c r="C9" s="316">
        <f t="shared" ref="C9:C25" si="0">B9/$B$27*100</f>
        <v>3.3986236103758602</v>
      </c>
      <c r="D9" s="315">
        <v>1240</v>
      </c>
      <c r="E9" s="310">
        <f t="shared" ref="E9:E25" si="1">D9/$D$27*100</f>
        <v>3.4850060425508</v>
      </c>
      <c r="F9" s="10"/>
    </row>
    <row r="10" spans="1:9" ht="12.75" customHeight="1">
      <c r="A10" s="95" t="s">
        <v>87</v>
      </c>
      <c r="B10" s="314">
        <v>644</v>
      </c>
      <c r="C10" s="316">
        <f t="shared" si="0"/>
        <v>2.2728074819128286</v>
      </c>
      <c r="D10" s="315">
        <v>764</v>
      </c>
      <c r="E10" s="310">
        <f t="shared" si="1"/>
        <v>2.1472134004103314</v>
      </c>
      <c r="F10" s="10"/>
    </row>
    <row r="11" spans="1:9" ht="12.75" customHeight="1">
      <c r="A11" s="92" t="s">
        <v>88</v>
      </c>
      <c r="B11" s="314">
        <v>592</v>
      </c>
      <c r="C11" s="316">
        <f t="shared" si="0"/>
        <v>2.089288865360861</v>
      </c>
      <c r="D11" s="315">
        <v>764</v>
      </c>
      <c r="E11" s="310">
        <f t="shared" si="1"/>
        <v>2.1472134004103314</v>
      </c>
      <c r="F11" s="10"/>
    </row>
    <row r="12" spans="1:9" ht="12.75" customHeight="1">
      <c r="A12" s="96" t="s">
        <v>6</v>
      </c>
      <c r="B12" s="314">
        <v>930</v>
      </c>
      <c r="C12" s="316">
        <f t="shared" si="0"/>
        <v>3.2821598729486499</v>
      </c>
      <c r="D12" s="315">
        <v>1185</v>
      </c>
      <c r="E12" s="310">
        <f t="shared" si="1"/>
        <v>3.3304291616312076</v>
      </c>
      <c r="F12" s="10"/>
    </row>
    <row r="13" spans="1:9" ht="12.75" customHeight="1">
      <c r="A13" s="96" t="s">
        <v>7</v>
      </c>
      <c r="B13" s="314">
        <v>379</v>
      </c>
      <c r="C13" s="316">
        <f t="shared" si="0"/>
        <v>1.3375683783306864</v>
      </c>
      <c r="D13" s="315">
        <v>444</v>
      </c>
      <c r="E13" s="310">
        <f t="shared" si="1"/>
        <v>1.2478570023327058</v>
      </c>
      <c r="F13" s="10"/>
    </row>
    <row r="14" spans="1:9" ht="12.75" customHeight="1">
      <c r="A14" s="96" t="s">
        <v>8</v>
      </c>
      <c r="B14" s="314">
        <v>2867</v>
      </c>
      <c r="C14" s="316">
        <f t="shared" si="0"/>
        <v>10.118228339509439</v>
      </c>
      <c r="D14" s="315">
        <v>3728</v>
      </c>
      <c r="E14" s="310">
        <f t="shared" si="1"/>
        <v>10.477502037604339</v>
      </c>
      <c r="F14" s="10"/>
    </row>
    <row r="15" spans="1:9" ht="12.75" customHeight="1">
      <c r="A15" s="97" t="s">
        <v>9</v>
      </c>
      <c r="B15" s="314">
        <v>2117</v>
      </c>
      <c r="C15" s="316">
        <f t="shared" si="0"/>
        <v>7.4713252161637547</v>
      </c>
      <c r="D15" s="315">
        <v>2668</v>
      </c>
      <c r="E15" s="310">
        <f t="shared" si="1"/>
        <v>7.4983839689722043</v>
      </c>
      <c r="F15" s="10"/>
    </row>
    <row r="16" spans="1:9" ht="12.75" customHeight="1">
      <c r="A16" s="97" t="s">
        <v>10</v>
      </c>
      <c r="B16" s="314">
        <v>3717</v>
      </c>
      <c r="C16" s="316">
        <f t="shared" si="0"/>
        <v>13.118051879301218</v>
      </c>
      <c r="D16" s="315">
        <v>4904</v>
      </c>
      <c r="E16" s="310">
        <f t="shared" si="1"/>
        <v>13.782636800539613</v>
      </c>
      <c r="F16" s="10"/>
    </row>
    <row r="17" spans="1:8" ht="12.75" customHeight="1">
      <c r="A17" s="97" t="s">
        <v>14</v>
      </c>
      <c r="B17" s="314">
        <v>2360</v>
      </c>
      <c r="C17" s="316">
        <f t="shared" si="0"/>
        <v>8.3289218281277577</v>
      </c>
      <c r="D17" s="315">
        <v>2932</v>
      </c>
      <c r="E17" s="310">
        <f t="shared" si="1"/>
        <v>8.2403529973862444</v>
      </c>
      <c r="F17" s="10"/>
    </row>
    <row r="18" spans="1:8" ht="12.75" customHeight="1">
      <c r="A18" s="97" t="s">
        <v>11</v>
      </c>
      <c r="B18" s="314">
        <v>1246</v>
      </c>
      <c r="C18" s="316">
        <f t="shared" si="0"/>
        <v>4.3973883889182988</v>
      </c>
      <c r="D18" s="315">
        <v>1531</v>
      </c>
      <c r="E18" s="310">
        <f t="shared" si="1"/>
        <v>4.302858267052641</v>
      </c>
      <c r="F18" s="10"/>
      <c r="H18" s="25"/>
    </row>
    <row r="19" spans="1:8" ht="12.75" customHeight="1">
      <c r="A19" s="97" t="s">
        <v>12</v>
      </c>
      <c r="B19" s="314">
        <v>2245</v>
      </c>
      <c r="C19" s="316">
        <f t="shared" si="0"/>
        <v>7.9230633492147522</v>
      </c>
      <c r="D19" s="315">
        <v>2792</v>
      </c>
      <c r="E19" s="310">
        <f t="shared" si="1"/>
        <v>7.8468845732272845</v>
      </c>
      <c r="F19" s="10"/>
      <c r="H19" s="25"/>
    </row>
    <row r="20" spans="1:8" ht="12.75" customHeight="1">
      <c r="A20" s="98" t="s">
        <v>89</v>
      </c>
      <c r="B20" s="314">
        <v>1498</v>
      </c>
      <c r="C20" s="316">
        <f t="shared" si="0"/>
        <v>5.2867478383624498</v>
      </c>
      <c r="D20" s="315">
        <v>1752</v>
      </c>
      <c r="E20" s="310">
        <f t="shared" si="1"/>
        <v>4.923976279475001</v>
      </c>
      <c r="F20" s="10"/>
      <c r="H20" s="25"/>
    </row>
    <row r="21" spans="1:8" ht="12.75" customHeight="1">
      <c r="A21" s="98" t="s">
        <v>90</v>
      </c>
      <c r="B21" s="314">
        <v>1003</v>
      </c>
      <c r="C21" s="316">
        <f t="shared" si="0"/>
        <v>3.5397917769542966</v>
      </c>
      <c r="D21" s="315">
        <v>1204</v>
      </c>
      <c r="E21" s="310">
        <f t="shared" si="1"/>
        <v>3.3838284477670668</v>
      </c>
      <c r="F21" s="10"/>
      <c r="H21" s="25"/>
    </row>
    <row r="22" spans="1:8" ht="12.75" customHeight="1">
      <c r="A22" s="97" t="s">
        <v>91</v>
      </c>
      <c r="B22" s="314">
        <v>563</v>
      </c>
      <c r="C22" s="316">
        <f t="shared" si="0"/>
        <v>1.9869419445914946</v>
      </c>
      <c r="D22" s="315">
        <v>721</v>
      </c>
      <c r="E22" s="310">
        <f t="shared" si="1"/>
        <v>2.0263623844186505</v>
      </c>
      <c r="F22" s="10"/>
    </row>
    <row r="23" spans="1:8" ht="12.75" customHeight="1">
      <c r="A23" s="95" t="s">
        <v>13</v>
      </c>
      <c r="B23" s="314">
        <v>1294</v>
      </c>
      <c r="C23" s="316">
        <f t="shared" si="0"/>
        <v>4.5667901888124227</v>
      </c>
      <c r="D23" s="315">
        <v>1460</v>
      </c>
      <c r="E23" s="310">
        <f t="shared" si="1"/>
        <v>4.1033135662291675</v>
      </c>
      <c r="F23" s="10"/>
    </row>
    <row r="24" spans="1:8" ht="12.75" customHeight="1">
      <c r="A24" s="95" t="s">
        <v>92</v>
      </c>
      <c r="B24" s="314">
        <v>581</v>
      </c>
      <c r="C24" s="316">
        <f t="shared" si="0"/>
        <v>2.050467619551791</v>
      </c>
      <c r="D24" s="315">
        <v>768</v>
      </c>
      <c r="E24" s="310">
        <f t="shared" si="1"/>
        <v>2.1584553553863017</v>
      </c>
      <c r="F24" s="10"/>
    </row>
    <row r="25" spans="1:8" ht="12.75" customHeight="1">
      <c r="A25" s="98" t="s">
        <v>15</v>
      </c>
      <c r="B25" s="314">
        <v>34</v>
      </c>
      <c r="C25" s="316">
        <f t="shared" si="0"/>
        <v>0.11999294159167108</v>
      </c>
      <c r="D25" s="315">
        <v>39</v>
      </c>
      <c r="E25" s="310">
        <f t="shared" si="1"/>
        <v>0.10960906101571063</v>
      </c>
      <c r="F25" s="10"/>
    </row>
    <row r="26" spans="1:8" ht="12.75" customHeight="1" thickBot="1">
      <c r="A26" s="98"/>
      <c r="B26" s="99"/>
      <c r="C26" s="94"/>
      <c r="D26" s="99"/>
      <c r="E26" s="100"/>
      <c r="F26" s="10"/>
    </row>
    <row r="27" spans="1:8" ht="12.75" customHeight="1" thickBot="1">
      <c r="A27" s="101" t="s">
        <v>18</v>
      </c>
      <c r="B27" s="102">
        <v>28335</v>
      </c>
      <c r="C27" s="103">
        <v>99.999999999999986</v>
      </c>
      <c r="D27" s="102">
        <v>35581</v>
      </c>
      <c r="E27" s="104">
        <v>100</v>
      </c>
      <c r="F27" s="66"/>
    </row>
    <row r="28" spans="1:8" ht="24" customHeight="1">
      <c r="A28" s="105" t="s">
        <v>209</v>
      </c>
      <c r="B28" s="106"/>
      <c r="C28" s="107"/>
      <c r="D28" s="108"/>
      <c r="E28" s="109"/>
      <c r="F28" s="62"/>
    </row>
    <row r="29" spans="1:8" ht="18" customHeight="1">
      <c r="A29" s="110" t="s">
        <v>93</v>
      </c>
      <c r="B29" s="317" t="s">
        <v>94</v>
      </c>
      <c r="C29" s="317"/>
      <c r="D29" s="111"/>
      <c r="E29" s="109"/>
    </row>
    <row r="30" spans="1:8" ht="16.5" customHeight="1">
      <c r="A30" s="110"/>
      <c r="B30" s="317" t="s">
        <v>95</v>
      </c>
      <c r="C30" s="317"/>
      <c r="D30" s="111"/>
      <c r="E30" s="109"/>
    </row>
    <row r="31" spans="1:8" ht="13.5">
      <c r="A31" s="96"/>
      <c r="B31" s="111"/>
      <c r="C31" s="111"/>
      <c r="D31" s="111"/>
      <c r="E31" s="111"/>
    </row>
  </sheetData>
  <mergeCells count="11">
    <mergeCell ref="B30:C30"/>
    <mergeCell ref="B29:C29"/>
    <mergeCell ref="A1:E1"/>
    <mergeCell ref="A5:A7"/>
    <mergeCell ref="D5:E5"/>
    <mergeCell ref="B6:B7"/>
    <mergeCell ref="B5:C5"/>
    <mergeCell ref="C6:C7"/>
    <mergeCell ref="A3:E3"/>
    <mergeCell ref="D6:D7"/>
    <mergeCell ref="E6:E7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2">
    <pageSetUpPr fitToPage="1"/>
  </sheetPr>
  <dimension ref="A1:J31"/>
  <sheetViews>
    <sheetView showGridLines="0" view="pageBreakPreview" zoomScale="115" zoomScaleNormal="75" zoomScaleSheetLayoutView="115" workbookViewId="0">
      <selection activeCell="B27" sqref="B27:D27"/>
    </sheetView>
  </sheetViews>
  <sheetFormatPr baseColWidth="10" defaultColWidth="11.42578125" defaultRowHeight="12.75"/>
  <cols>
    <col min="1" max="1" width="76.425781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13" customFormat="1" ht="18" customHeight="1">
      <c r="A1" s="318" t="s">
        <v>156</v>
      </c>
      <c r="B1" s="318"/>
      <c r="C1" s="318"/>
      <c r="D1" s="318"/>
      <c r="E1" s="17"/>
      <c r="F1" s="17"/>
      <c r="G1" s="17"/>
    </row>
    <row r="2" spans="1:10" ht="12.75" customHeight="1">
      <c r="A2" s="83"/>
      <c r="B2" s="84"/>
      <c r="C2" s="84"/>
      <c r="D2" s="84"/>
      <c r="E2" s="5"/>
      <c r="F2" s="5"/>
      <c r="G2" s="5"/>
    </row>
    <row r="3" spans="1:10" ht="15" customHeight="1">
      <c r="A3" s="337" t="s">
        <v>188</v>
      </c>
      <c r="B3" s="337"/>
      <c r="C3" s="337"/>
      <c r="D3" s="337"/>
      <c r="E3" s="26"/>
      <c r="F3" s="26"/>
      <c r="G3" s="26"/>
      <c r="H3" s="26"/>
      <c r="I3" s="26"/>
      <c r="J3" s="8"/>
    </row>
    <row r="4" spans="1:10" s="3" customFormat="1" ht="15" customHeight="1">
      <c r="A4" s="337" t="s">
        <v>129</v>
      </c>
      <c r="B4" s="337"/>
      <c r="C4" s="337"/>
      <c r="D4" s="337"/>
      <c r="E4" s="14"/>
      <c r="F4" s="14"/>
      <c r="G4" s="14"/>
    </row>
    <row r="5" spans="1:10" ht="12.75" customHeight="1" thickBot="1">
      <c r="A5" s="72"/>
      <c r="B5" s="72"/>
      <c r="C5" s="72"/>
      <c r="D5" s="72"/>
      <c r="E5" s="14"/>
      <c r="F5" s="14"/>
      <c r="G5" s="10"/>
      <c r="H5" s="8"/>
      <c r="I5" s="8"/>
      <c r="J5" s="8"/>
    </row>
    <row r="6" spans="1:10" ht="24" customHeight="1">
      <c r="A6" s="341" t="s">
        <v>51</v>
      </c>
      <c r="B6" s="343" t="s">
        <v>215</v>
      </c>
      <c r="C6" s="343"/>
      <c r="D6" s="344"/>
      <c r="E6" s="87"/>
    </row>
    <row r="7" spans="1:10" ht="28.5" customHeight="1" thickBot="1">
      <c r="A7" s="357"/>
      <c r="B7" s="271" t="s">
        <v>21</v>
      </c>
      <c r="C7" s="272" t="s">
        <v>22</v>
      </c>
      <c r="D7" s="273" t="s">
        <v>23</v>
      </c>
      <c r="E7" s="267"/>
    </row>
    <row r="8" spans="1:10" ht="28.5" customHeight="1">
      <c r="A8" s="274" t="s">
        <v>62</v>
      </c>
      <c r="B8" s="275">
        <f>('6.9.1'!E7-'6.9.1'!B7)*100/'6.9.1'!B7</f>
        <v>14.400143988882689</v>
      </c>
      <c r="C8" s="275">
        <f>('6.9.1'!F7-'6.9.1'!C7)*100/'6.9.1'!C7</f>
        <v>6.4047927229194528</v>
      </c>
      <c r="D8" s="276">
        <f>('6.9.1'!G7-'6.9.1'!D7)*100/'6.9.1'!D7</f>
        <v>10.228724107051098</v>
      </c>
      <c r="E8" s="87"/>
    </row>
    <row r="9" spans="1:10" ht="14.25">
      <c r="A9" s="277" t="s">
        <v>63</v>
      </c>
      <c r="B9" s="278">
        <f>('6.9.1'!E8-'6.9.1'!B8)*100/'6.9.1'!B8</f>
        <v>9.9264200247558687</v>
      </c>
      <c r="C9" s="278">
        <f>('6.9.1'!F8-'6.9.1'!C8)*100/'6.9.1'!C8</f>
        <v>5.6236607094296795</v>
      </c>
      <c r="D9" s="279">
        <f>('6.9.1'!G8-'6.9.1'!D8)*100/'6.9.1'!D8</f>
        <v>7.7188380723832966</v>
      </c>
      <c r="E9" s="87"/>
    </row>
    <row r="10" spans="1:10" ht="14.25">
      <c r="A10" s="277" t="s">
        <v>64</v>
      </c>
      <c r="B10" s="278">
        <f>('6.9.1'!E9-'6.9.1'!B9)*100/'6.9.1'!B9</f>
        <v>14.146512615645982</v>
      </c>
      <c r="C10" s="278">
        <f>('6.9.1'!F9-'6.9.1'!C9)*100/'6.9.1'!C9</f>
        <v>9.7406598657194152</v>
      </c>
      <c r="D10" s="279">
        <f>('6.9.1'!G9-'6.9.1'!D9)*100/'6.9.1'!D9</f>
        <v>11.883176020971352</v>
      </c>
      <c r="E10" s="87"/>
    </row>
    <row r="11" spans="1:10" ht="14.25">
      <c r="A11" s="277" t="s">
        <v>65</v>
      </c>
      <c r="B11" s="278">
        <f>('6.9.1'!E10-'6.9.1'!B10)*100/'6.9.1'!B10</f>
        <v>19.167651128205264</v>
      </c>
      <c r="C11" s="278">
        <f>('6.9.1'!F10-'6.9.1'!C10)*100/'6.9.1'!C10</f>
        <v>25.93445940512672</v>
      </c>
      <c r="D11" s="279">
        <f>('6.9.1'!G10-'6.9.1'!D10)*100/'6.9.1'!D10</f>
        <v>22.71850850779283</v>
      </c>
      <c r="E11" s="87"/>
    </row>
    <row r="12" spans="1:10" ht="14.25">
      <c r="A12" s="277" t="s">
        <v>48</v>
      </c>
      <c r="B12" s="278">
        <f>('6.9.1'!E11-'6.9.1'!B11)*100/'6.9.1'!B11</f>
        <v>21.811515696823903</v>
      </c>
      <c r="C12" s="278">
        <f>('6.9.1'!F11-'6.9.1'!C11)*100/'6.9.1'!C11</f>
        <v>9.5168776837062516</v>
      </c>
      <c r="D12" s="279">
        <f>('6.9.1'!G11-'6.9.1'!D11)*100/'6.9.1'!D11</f>
        <v>15.346467844777278</v>
      </c>
      <c r="E12" s="87"/>
    </row>
    <row r="13" spans="1:10" ht="14.25">
      <c r="A13" s="277" t="s">
        <v>66</v>
      </c>
      <c r="B13" s="278">
        <f>('6.9.1'!E12-'6.9.1'!B12)*100/'6.9.1'!B12</f>
        <v>16.938527084601343</v>
      </c>
      <c r="C13" s="278">
        <f>('6.9.1'!F12-'6.9.1'!C12)*100/'6.9.1'!C12</f>
        <v>-2.0327159507891568</v>
      </c>
      <c r="D13" s="279">
        <f>('6.9.1'!G12-'6.9.1'!D12)*100/'6.9.1'!D12</f>
        <v>6.9701487982351722</v>
      </c>
      <c r="E13" s="87"/>
    </row>
    <row r="14" spans="1:10" ht="14.25">
      <c r="A14" s="277" t="s">
        <v>67</v>
      </c>
      <c r="B14" s="278">
        <f>('6.9.1'!E13-'6.9.1'!B13)*100/'6.9.1'!B13</f>
        <v>11.424113201366469</v>
      </c>
      <c r="C14" s="278">
        <f>('6.9.1'!F13-'6.9.1'!C13)*100/'6.9.1'!C13</f>
        <v>6.1490284601425245</v>
      </c>
      <c r="D14" s="279">
        <f>('6.9.1'!G13-'6.9.1'!D13)*100/'6.9.1'!D13</f>
        <v>8.7131357763522814</v>
      </c>
      <c r="E14" s="87"/>
    </row>
    <row r="15" spans="1:10" ht="14.25">
      <c r="A15" s="280" t="s">
        <v>49</v>
      </c>
      <c r="B15" s="278">
        <f>('6.9.1'!E14-'6.9.1'!B14)*100/'6.9.1'!B14</f>
        <v>17.882869598479282</v>
      </c>
      <c r="C15" s="278">
        <f>('6.9.1'!F14-'6.9.1'!C14)*100/'6.9.1'!C14</f>
        <v>13.263159626898217</v>
      </c>
      <c r="D15" s="279">
        <f>('6.9.1'!G14-'6.9.1'!D14)*100/'6.9.1'!D14</f>
        <v>15.500670351241389</v>
      </c>
      <c r="E15" s="87"/>
    </row>
    <row r="16" spans="1:10" ht="14.25">
      <c r="A16" s="277" t="s">
        <v>68</v>
      </c>
      <c r="B16" s="278">
        <f>('6.9.1'!E15-'6.9.1'!B15)*100/'6.9.1'!B15</f>
        <v>4.3473763765163689</v>
      </c>
      <c r="C16" s="278">
        <f>('6.9.1'!F15-'6.9.1'!C15)*100/'6.9.1'!C15</f>
        <v>-11.714114477338057</v>
      </c>
      <c r="D16" s="279">
        <f>('6.9.1'!G15-'6.9.1'!D15)*100/'6.9.1'!D15</f>
        <v>-3.9944637460102292</v>
      </c>
      <c r="E16" s="87"/>
    </row>
    <row r="17" spans="1:7" ht="14.25">
      <c r="A17" s="281"/>
      <c r="B17" s="278"/>
      <c r="C17" s="278"/>
      <c r="D17" s="279"/>
      <c r="E17" s="87"/>
    </row>
    <row r="18" spans="1:7" ht="12.75" customHeight="1">
      <c r="A18" s="282" t="s">
        <v>54</v>
      </c>
      <c r="B18" s="283">
        <f>('6.9.1'!E17-'6.9.1'!B17)*100/'6.9.1'!B17</f>
        <v>14.591375422465624</v>
      </c>
      <c r="C18" s="283">
        <f>('6.9.1'!F17-'6.9.1'!C17)*100/'6.9.1'!C17</f>
        <v>7.454181309753217</v>
      </c>
      <c r="D18" s="284">
        <f>('6.9.1'!G17-'6.9.1'!D17)*100/'6.9.1'!D17</f>
        <v>10.879178038040113</v>
      </c>
      <c r="E18" s="87"/>
    </row>
    <row r="19" spans="1:7" ht="12.75" customHeight="1">
      <c r="A19" s="282"/>
      <c r="B19" s="283"/>
      <c r="C19" s="283"/>
      <c r="D19" s="284"/>
      <c r="E19" s="87"/>
    </row>
    <row r="20" spans="1:7" ht="12.75" customHeight="1">
      <c r="A20" s="277" t="s">
        <v>69</v>
      </c>
      <c r="B20" s="278">
        <f>('6.9.1'!E19-'6.9.1'!B19)*100/'6.9.1'!B19</f>
        <v>5.0226705345268883</v>
      </c>
      <c r="C20" s="278">
        <f>('6.9.1'!F19-'6.9.1'!C19)*100/'6.9.1'!C19</f>
        <v>5.7591502171550886</v>
      </c>
      <c r="D20" s="279">
        <f>('6.9.1'!G19-'6.9.1'!D19)*100/'6.9.1'!D19</f>
        <v>5.3928648511492669</v>
      </c>
      <c r="E20" s="87"/>
    </row>
    <row r="21" spans="1:7" ht="12.75" customHeight="1">
      <c r="A21" s="277" t="s">
        <v>50</v>
      </c>
      <c r="B21" s="278">
        <f>('6.9.1'!E20-'6.9.1'!B20)*100/'6.9.1'!B20</f>
        <v>5.3376314175175059</v>
      </c>
      <c r="C21" s="278">
        <f>('6.9.1'!F20-'6.9.1'!C20)*100/'6.9.1'!C20</f>
        <v>4.5218546063892582</v>
      </c>
      <c r="D21" s="279">
        <f>('6.9.1'!G20-'6.9.1'!D20)*100/'6.9.1'!D20</f>
        <v>4.9270989689010651</v>
      </c>
      <c r="E21" s="87"/>
    </row>
    <row r="22" spans="1:7" ht="12.75" customHeight="1">
      <c r="A22" s="277" t="s">
        <v>71</v>
      </c>
      <c r="B22" s="278">
        <f>('6.9.1'!E21-'6.9.1'!B21)*100/'6.9.1'!B21</f>
        <v>10.407576613110217</v>
      </c>
      <c r="C22" s="278">
        <f>('6.9.1'!F21-'6.9.1'!C21)*100/'6.9.1'!C21</f>
        <v>11.507733402143971</v>
      </c>
      <c r="D22" s="279">
        <f>('6.9.1'!G21-'6.9.1'!D21)*100/'6.9.1'!D21</f>
        <v>10.959219640090938</v>
      </c>
      <c r="E22" s="87"/>
    </row>
    <row r="23" spans="1:7" ht="12.75" customHeight="1">
      <c r="A23" s="277" t="s">
        <v>70</v>
      </c>
      <c r="B23" s="278">
        <f>('6.9.1'!E22-'6.9.1'!B22)*100/'6.9.1'!B22</f>
        <v>17.572910947369401</v>
      </c>
      <c r="C23" s="278">
        <f>('6.9.1'!F22-'6.9.1'!C22)*100/'6.9.1'!C22</f>
        <v>14.208722457889515</v>
      </c>
      <c r="D23" s="279">
        <f>('6.9.1'!G22-'6.9.1'!D22)*100/'6.9.1'!D22</f>
        <v>15.865351117681442</v>
      </c>
      <c r="E23" s="87"/>
    </row>
    <row r="24" spans="1:7" ht="12.75" customHeight="1">
      <c r="A24" s="285"/>
      <c r="B24" s="278"/>
      <c r="C24" s="278"/>
      <c r="D24" s="284"/>
      <c r="E24" s="87"/>
    </row>
    <row r="25" spans="1:7" ht="12.75" customHeight="1">
      <c r="A25" s="286" t="s">
        <v>55</v>
      </c>
      <c r="B25" s="283">
        <f>('6.9.1'!E24-'6.9.1'!B24)*100/'6.9.1'!B24</f>
        <v>11.507056299295868</v>
      </c>
      <c r="C25" s="283">
        <f>('6.9.1'!F24-'6.9.1'!C24)*100/'6.9.1'!C24</f>
        <v>9.6510964003133584</v>
      </c>
      <c r="D25" s="284">
        <f>('6.9.1'!G24-'6.9.1'!D24)*100/'6.9.1'!D24</f>
        <v>10.568000543434033</v>
      </c>
      <c r="E25" s="87"/>
    </row>
    <row r="26" spans="1:7" ht="12.75" customHeight="1">
      <c r="A26" s="287"/>
      <c r="B26" s="283"/>
      <c r="C26" s="283"/>
      <c r="D26" s="284"/>
      <c r="E26" s="87"/>
    </row>
    <row r="27" spans="1:7" ht="12.75" customHeight="1" thickBot="1">
      <c r="A27" s="288" t="s">
        <v>59</v>
      </c>
      <c r="B27" s="289">
        <f>('6.9.1'!E26-'6.9.1'!B26)*100/'6.9.1'!B26</f>
        <v>-2.3816140052633874</v>
      </c>
      <c r="C27" s="289">
        <f>('6.9.1'!F26-'6.9.1'!C26)*100/'6.9.1'!C26</f>
        <v>-6.9114375589098165</v>
      </c>
      <c r="D27" s="290">
        <f>('6.9.1'!G26-'6.9.1'!D26)*100/'6.9.1'!D26</f>
        <v>-4.7151578041932343</v>
      </c>
      <c r="E27" s="87"/>
    </row>
    <row r="28" spans="1:7" ht="12.75" customHeight="1">
      <c r="A28" s="88" t="s">
        <v>24</v>
      </c>
      <c r="B28" s="268"/>
      <c r="C28" s="268"/>
      <c r="D28" s="268"/>
      <c r="E28" s="268"/>
      <c r="F28" s="10"/>
      <c r="G28" s="10"/>
    </row>
    <row r="29" spans="1:7" ht="12.75" customHeight="1">
      <c r="A29" s="269" t="s">
        <v>195</v>
      </c>
      <c r="B29" s="270"/>
      <c r="C29" s="270"/>
      <c r="D29" s="270"/>
      <c r="E29" s="87"/>
    </row>
    <row r="30" spans="1:7" ht="12.75" customHeight="1">
      <c r="A30" s="88" t="s">
        <v>52</v>
      </c>
      <c r="B30" s="132"/>
      <c r="C30" s="132"/>
      <c r="D30" s="133"/>
      <c r="E30" s="132"/>
      <c r="F30" s="1"/>
      <c r="G30" s="12"/>
    </row>
    <row r="31" spans="1:7" ht="14.25">
      <c r="A31" s="87"/>
      <c r="B31" s="87"/>
      <c r="C31" s="87"/>
      <c r="D31" s="87"/>
      <c r="E31" s="87"/>
    </row>
  </sheetData>
  <mergeCells count="5">
    <mergeCell ref="A4:D4"/>
    <mergeCell ref="A1:D1"/>
    <mergeCell ref="A3:D3"/>
    <mergeCell ref="A6:A7"/>
    <mergeCell ref="B6:D6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3">
    <pageSetUpPr fitToPage="1"/>
  </sheetPr>
  <dimension ref="A1:AJ47"/>
  <sheetViews>
    <sheetView showGridLines="0" view="pageBreakPreview" topLeftCell="A12" zoomScale="115" zoomScaleNormal="75" zoomScaleSheetLayoutView="115" workbookViewId="0">
      <selection activeCell="B44" sqref="B44:G44"/>
    </sheetView>
  </sheetViews>
  <sheetFormatPr baseColWidth="10" defaultColWidth="19.140625" defaultRowHeight="12.75"/>
  <cols>
    <col min="1" max="1" width="56.5703125" style="6" customWidth="1"/>
    <col min="2" max="6" width="14.7109375" style="6" customWidth="1"/>
    <col min="7" max="7" width="14.28515625" style="6" customWidth="1"/>
    <col min="8" max="8" width="10.7109375" style="6" hidden="1" customWidth="1"/>
    <col min="9" max="9" width="0.28515625" style="6" hidden="1" customWidth="1"/>
    <col min="10" max="10" width="10.7109375" style="6" hidden="1" customWidth="1"/>
    <col min="11" max="11" width="6.85546875" style="6" customWidth="1"/>
    <col min="12" max="14" width="10.7109375" style="6" customWidth="1"/>
    <col min="15" max="16384" width="19.140625" style="6"/>
  </cols>
  <sheetData>
    <row r="1" spans="1:14" s="13" customFormat="1" ht="18.75">
      <c r="A1" s="318" t="s">
        <v>156</v>
      </c>
      <c r="B1" s="318"/>
      <c r="C1" s="318"/>
      <c r="D1" s="318"/>
      <c r="E1" s="318"/>
      <c r="F1" s="318"/>
      <c r="G1" s="318"/>
    </row>
    <row r="2" spans="1:14" ht="12.75" customHeight="1">
      <c r="A2" s="134"/>
      <c r="B2" s="134"/>
      <c r="C2" s="134"/>
      <c r="D2" s="134"/>
      <c r="E2" s="134"/>
      <c r="F2" s="134"/>
      <c r="G2" s="134"/>
    </row>
    <row r="3" spans="1:14" ht="15" customHeight="1">
      <c r="A3" s="337" t="s">
        <v>196</v>
      </c>
      <c r="B3" s="337"/>
      <c r="C3" s="337"/>
      <c r="D3" s="337"/>
      <c r="E3" s="337"/>
      <c r="F3" s="337"/>
      <c r="G3" s="337"/>
      <c r="H3" s="26"/>
      <c r="I3" s="26"/>
      <c r="J3" s="8"/>
    </row>
    <row r="4" spans="1:14" ht="12.75" customHeight="1" thickBot="1">
      <c r="A4" s="72"/>
      <c r="B4" s="72"/>
      <c r="C4" s="72"/>
      <c r="D4" s="72"/>
      <c r="E4" s="72"/>
      <c r="F4" s="72"/>
      <c r="G4" s="145"/>
      <c r="H4" s="8"/>
      <c r="I4" s="8"/>
      <c r="J4" s="8"/>
    </row>
    <row r="5" spans="1:14" s="9" customFormat="1" ht="36.75" customHeight="1">
      <c r="A5" s="358" t="s">
        <v>40</v>
      </c>
      <c r="B5" s="343">
        <v>2022</v>
      </c>
      <c r="C5" s="343"/>
      <c r="D5" s="344"/>
      <c r="E5" s="343">
        <v>2023</v>
      </c>
      <c r="F5" s="343"/>
      <c r="G5" s="344"/>
    </row>
    <row r="6" spans="1:14" s="9" customFormat="1" ht="36.75" customHeight="1" thickBot="1">
      <c r="A6" s="359"/>
      <c r="B6" s="146" t="s">
        <v>21</v>
      </c>
      <c r="C6" s="146" t="s">
        <v>22</v>
      </c>
      <c r="D6" s="146" t="s">
        <v>23</v>
      </c>
      <c r="E6" s="146" t="s">
        <v>21</v>
      </c>
      <c r="F6" s="146" t="s">
        <v>22</v>
      </c>
      <c r="G6" s="256" t="s">
        <v>23</v>
      </c>
    </row>
    <row r="7" spans="1:14" ht="22.5" customHeight="1">
      <c r="A7" s="122" t="s">
        <v>27</v>
      </c>
      <c r="B7" s="257">
        <v>109.21433333333334</v>
      </c>
      <c r="C7" s="257">
        <v>115.05483333333332</v>
      </c>
      <c r="D7" s="257">
        <f>AVERAGE(B7:C7)</f>
        <v>112.13458333333332</v>
      </c>
      <c r="E7" s="257">
        <v>132.75700000000001</v>
      </c>
      <c r="F7" s="257">
        <v>134.85633333333337</v>
      </c>
      <c r="G7" s="258">
        <f>AVERAGE(E7:F7)</f>
        <v>133.80666666666667</v>
      </c>
      <c r="H7" s="18"/>
      <c r="K7" s="19"/>
      <c r="L7" s="19"/>
      <c r="M7" s="19"/>
      <c r="N7" s="19"/>
    </row>
    <row r="8" spans="1:14" ht="12.75" customHeight="1">
      <c r="A8" s="92" t="s">
        <v>26</v>
      </c>
      <c r="B8" s="259">
        <v>108.30483333333335</v>
      </c>
      <c r="C8" s="259">
        <v>115.89449999999999</v>
      </c>
      <c r="D8" s="259">
        <f t="shared" ref="D8:D37" si="0">AVERAGE(B8:C8)</f>
        <v>112.09966666666668</v>
      </c>
      <c r="E8" s="259">
        <v>119.50316666666667</v>
      </c>
      <c r="F8" s="259">
        <v>120.45266666666664</v>
      </c>
      <c r="G8" s="260">
        <f t="shared" ref="G8:G37" si="1">AVERAGE(E8:F8)</f>
        <v>119.97791666666666</v>
      </c>
      <c r="H8" s="18"/>
      <c r="K8" s="19"/>
      <c r="L8" s="19"/>
      <c r="M8" s="19"/>
      <c r="N8" s="19"/>
    </row>
    <row r="9" spans="1:14" ht="12.75" customHeight="1">
      <c r="A9" s="92" t="s">
        <v>130</v>
      </c>
      <c r="B9" s="259">
        <v>120.1845</v>
      </c>
      <c r="C9" s="259">
        <v>129.453</v>
      </c>
      <c r="D9" s="259">
        <f t="shared" si="0"/>
        <v>124.81874999999999</v>
      </c>
      <c r="E9" s="259">
        <v>130.47066666666666</v>
      </c>
      <c r="F9" s="259">
        <v>130.40583333333333</v>
      </c>
      <c r="G9" s="260">
        <f t="shared" si="1"/>
        <v>130.43824999999998</v>
      </c>
      <c r="H9" s="18"/>
      <c r="K9" s="19"/>
      <c r="L9" s="19"/>
      <c r="M9" s="19"/>
      <c r="N9" s="19"/>
    </row>
    <row r="10" spans="1:14" ht="12.75" customHeight="1">
      <c r="A10" s="92" t="s">
        <v>167</v>
      </c>
      <c r="B10" s="259">
        <v>117.6275</v>
      </c>
      <c r="C10" s="259">
        <v>139.62633333333332</v>
      </c>
      <c r="D10" s="259">
        <f t="shared" si="0"/>
        <v>128.62691666666666</v>
      </c>
      <c r="E10" s="259">
        <v>139.27200000000002</v>
      </c>
      <c r="F10" s="259">
        <v>139.70616666666669</v>
      </c>
      <c r="G10" s="260">
        <f t="shared" si="1"/>
        <v>139.48908333333335</v>
      </c>
      <c r="H10" s="18"/>
      <c r="K10" s="19"/>
      <c r="L10" s="19"/>
      <c r="M10" s="19"/>
      <c r="N10" s="19"/>
    </row>
    <row r="11" spans="1:14" ht="12.75" customHeight="1">
      <c r="A11" s="92" t="s">
        <v>73</v>
      </c>
      <c r="B11" s="259">
        <v>108.45966666666668</v>
      </c>
      <c r="C11" s="259">
        <v>115.36783333333331</v>
      </c>
      <c r="D11" s="259">
        <f t="shared" si="0"/>
        <v>111.91374999999999</v>
      </c>
      <c r="E11" s="259">
        <v>120.65066666666667</v>
      </c>
      <c r="F11" s="259">
        <v>122.4295</v>
      </c>
      <c r="G11" s="260">
        <f t="shared" si="1"/>
        <v>121.54008333333334</v>
      </c>
      <c r="H11" s="18"/>
      <c r="K11" s="19"/>
      <c r="L11" s="19"/>
      <c r="M11" s="19"/>
      <c r="N11" s="19"/>
    </row>
    <row r="12" spans="1:14" ht="12.75" customHeight="1">
      <c r="A12" s="92" t="s">
        <v>36</v>
      </c>
      <c r="B12" s="259">
        <v>103.87933333333335</v>
      </c>
      <c r="C12" s="259">
        <v>111.58166666666666</v>
      </c>
      <c r="D12" s="259">
        <f t="shared" si="0"/>
        <v>107.73050000000001</v>
      </c>
      <c r="E12" s="259">
        <v>120.68866666666666</v>
      </c>
      <c r="F12" s="259">
        <v>127.31616666666667</v>
      </c>
      <c r="G12" s="260">
        <f t="shared" si="1"/>
        <v>124.00241666666668</v>
      </c>
      <c r="H12" s="18"/>
      <c r="K12" s="19"/>
      <c r="L12" s="19"/>
      <c r="M12" s="19"/>
      <c r="N12" s="19"/>
    </row>
    <row r="13" spans="1:14" ht="12.75" customHeight="1">
      <c r="A13" s="92" t="s">
        <v>131</v>
      </c>
      <c r="B13" s="259">
        <v>105.42566666666666</v>
      </c>
      <c r="C13" s="259">
        <v>113.62849999999999</v>
      </c>
      <c r="D13" s="259">
        <f t="shared" si="0"/>
        <v>109.52708333333332</v>
      </c>
      <c r="E13" s="259">
        <v>114.84483333333334</v>
      </c>
      <c r="F13" s="259">
        <v>122.69816666666667</v>
      </c>
      <c r="G13" s="260">
        <f t="shared" si="1"/>
        <v>118.7715</v>
      </c>
      <c r="H13" s="18"/>
      <c r="K13" s="19"/>
      <c r="L13" s="19"/>
      <c r="M13" s="19"/>
      <c r="N13" s="19"/>
    </row>
    <row r="14" spans="1:14" ht="12.75" customHeight="1">
      <c r="A14" s="92" t="s">
        <v>132</v>
      </c>
      <c r="B14" s="259">
        <v>109.151</v>
      </c>
      <c r="C14" s="259">
        <v>117.93216666666667</v>
      </c>
      <c r="D14" s="259">
        <f t="shared" si="0"/>
        <v>113.54158333333334</v>
      </c>
      <c r="E14" s="259">
        <v>119.63850000000001</v>
      </c>
      <c r="F14" s="259">
        <v>121.10266666666666</v>
      </c>
      <c r="G14" s="260">
        <f t="shared" si="1"/>
        <v>120.37058333333334</v>
      </c>
      <c r="H14" s="18"/>
      <c r="K14" s="19"/>
      <c r="L14" s="19"/>
      <c r="M14" s="19"/>
      <c r="N14" s="19"/>
    </row>
    <row r="15" spans="1:14" ht="12.75" customHeight="1">
      <c r="A15" s="92" t="s">
        <v>133</v>
      </c>
      <c r="B15" s="259">
        <v>105.339</v>
      </c>
      <c r="C15" s="259">
        <v>114.58616666666667</v>
      </c>
      <c r="D15" s="259">
        <f t="shared" si="0"/>
        <v>109.96258333333333</v>
      </c>
      <c r="E15" s="259">
        <v>121.39866666666666</v>
      </c>
      <c r="F15" s="259">
        <v>122.97649999999999</v>
      </c>
      <c r="G15" s="260">
        <f t="shared" si="1"/>
        <v>122.18758333333332</v>
      </c>
      <c r="H15" s="18"/>
      <c r="K15" s="19"/>
      <c r="L15" s="19"/>
      <c r="M15" s="19"/>
      <c r="N15" s="19"/>
    </row>
    <row r="16" spans="1:14" ht="12.75" customHeight="1">
      <c r="A16" s="92" t="s">
        <v>169</v>
      </c>
      <c r="B16" s="259">
        <v>106.02049999999998</v>
      </c>
      <c r="C16" s="259">
        <v>117.66633333333334</v>
      </c>
      <c r="D16" s="259">
        <f t="shared" si="0"/>
        <v>111.84341666666666</v>
      </c>
      <c r="E16" s="259">
        <v>128.566</v>
      </c>
      <c r="F16" s="259">
        <v>130.12933333333334</v>
      </c>
      <c r="G16" s="260">
        <f t="shared" si="1"/>
        <v>129.34766666666667</v>
      </c>
      <c r="H16" s="18"/>
      <c r="K16" s="19"/>
      <c r="L16" s="19"/>
      <c r="M16" s="19"/>
      <c r="N16" s="19"/>
    </row>
    <row r="17" spans="1:14" ht="12.75" customHeight="1">
      <c r="A17" s="92" t="s">
        <v>134</v>
      </c>
      <c r="B17" s="259">
        <v>108.50466666666665</v>
      </c>
      <c r="C17" s="259">
        <v>110.3385</v>
      </c>
      <c r="D17" s="259">
        <f t="shared" si="0"/>
        <v>109.42158333333333</v>
      </c>
      <c r="E17" s="259">
        <v>114.97149999999999</v>
      </c>
      <c r="F17" s="259">
        <v>116.44866666666668</v>
      </c>
      <c r="G17" s="260">
        <f t="shared" si="1"/>
        <v>115.71008333333333</v>
      </c>
      <c r="K17" s="19"/>
      <c r="L17" s="19"/>
      <c r="M17" s="19"/>
      <c r="N17" s="19"/>
    </row>
    <row r="18" spans="1:14" ht="12.75" customHeight="1">
      <c r="A18" s="92" t="s">
        <v>77</v>
      </c>
      <c r="B18" s="259">
        <v>105.52433333333335</v>
      </c>
      <c r="C18" s="259">
        <v>112.83850000000001</v>
      </c>
      <c r="D18" s="259">
        <f t="shared" si="0"/>
        <v>109.18141666666668</v>
      </c>
      <c r="E18" s="259">
        <v>117.70666666666666</v>
      </c>
      <c r="F18" s="259">
        <v>119.52466666666665</v>
      </c>
      <c r="G18" s="260">
        <f t="shared" si="1"/>
        <v>118.61566666666666</v>
      </c>
      <c r="K18" s="19"/>
      <c r="L18" s="19"/>
      <c r="M18" s="19"/>
      <c r="N18" s="19"/>
    </row>
    <row r="19" spans="1:14" ht="12.75" customHeight="1">
      <c r="A19" s="92" t="s">
        <v>168</v>
      </c>
      <c r="B19" s="259">
        <v>105.77983333333333</v>
      </c>
      <c r="C19" s="259">
        <v>110.20016666666668</v>
      </c>
      <c r="D19" s="259">
        <f t="shared" si="0"/>
        <v>107.99000000000001</v>
      </c>
      <c r="E19" s="259">
        <v>112.33549999999998</v>
      </c>
      <c r="F19" s="259">
        <v>113.69616666666667</v>
      </c>
      <c r="G19" s="260">
        <f t="shared" si="1"/>
        <v>113.01583333333332</v>
      </c>
      <c r="H19" s="18"/>
      <c r="K19" s="19"/>
      <c r="L19" s="19"/>
      <c r="M19" s="19"/>
      <c r="N19" s="19"/>
    </row>
    <row r="20" spans="1:14" ht="12.75" customHeight="1">
      <c r="A20" s="92" t="s">
        <v>136</v>
      </c>
      <c r="B20" s="259">
        <v>106.70399999999999</v>
      </c>
      <c r="C20" s="259">
        <v>114.1275</v>
      </c>
      <c r="D20" s="259">
        <f t="shared" si="0"/>
        <v>110.41575</v>
      </c>
      <c r="E20" s="259">
        <v>120.95350000000001</v>
      </c>
      <c r="F20" s="259">
        <v>124.29700000000001</v>
      </c>
      <c r="G20" s="260">
        <f t="shared" si="1"/>
        <v>122.62525000000001</v>
      </c>
      <c r="H20" s="18"/>
      <c r="K20" s="19"/>
      <c r="L20" s="19"/>
      <c r="M20" s="19"/>
      <c r="N20" s="19"/>
    </row>
    <row r="21" spans="1:14" ht="12.75" customHeight="1">
      <c r="A21" s="92" t="s">
        <v>170</v>
      </c>
      <c r="B21" s="259">
        <v>111.77758333333334</v>
      </c>
      <c r="C21" s="259">
        <v>129.74824999999998</v>
      </c>
      <c r="D21" s="259">
        <f t="shared" si="0"/>
        <v>120.76291666666665</v>
      </c>
      <c r="E21" s="259">
        <v>142.85266666666666</v>
      </c>
      <c r="F21" s="259">
        <v>141.92091666666664</v>
      </c>
      <c r="G21" s="260">
        <f t="shared" si="1"/>
        <v>142.38679166666665</v>
      </c>
      <c r="H21" s="18"/>
      <c r="K21" s="19"/>
      <c r="L21" s="19"/>
      <c r="M21" s="19"/>
      <c r="N21" s="19"/>
    </row>
    <row r="22" spans="1:14" ht="12.75" customHeight="1">
      <c r="A22" s="92" t="s">
        <v>175</v>
      </c>
      <c r="B22" s="259">
        <v>106.61649999999999</v>
      </c>
      <c r="C22" s="259">
        <v>118.25883333333333</v>
      </c>
      <c r="D22" s="259">
        <f t="shared" si="0"/>
        <v>112.43766666666666</v>
      </c>
      <c r="E22" s="259">
        <v>131.28166666666667</v>
      </c>
      <c r="F22" s="259">
        <v>129.2715</v>
      </c>
      <c r="G22" s="260">
        <f t="shared" si="1"/>
        <v>130.27658333333335</v>
      </c>
      <c r="H22" s="18"/>
      <c r="K22" s="19"/>
      <c r="L22" s="19"/>
      <c r="M22" s="19"/>
      <c r="N22" s="19"/>
    </row>
    <row r="23" spans="1:14" ht="12.75" customHeight="1">
      <c r="A23" s="92" t="s">
        <v>25</v>
      </c>
      <c r="B23" s="259">
        <v>113.62783333333334</v>
      </c>
      <c r="C23" s="259">
        <v>127.59933333333333</v>
      </c>
      <c r="D23" s="259">
        <f t="shared" si="0"/>
        <v>120.61358333333334</v>
      </c>
      <c r="E23" s="259">
        <v>136.17933333333335</v>
      </c>
      <c r="F23" s="259">
        <v>139.69083333333333</v>
      </c>
      <c r="G23" s="260">
        <f t="shared" si="1"/>
        <v>137.93508333333335</v>
      </c>
      <c r="H23" s="18"/>
      <c r="K23" s="19"/>
      <c r="L23" s="19"/>
      <c r="M23" s="19"/>
      <c r="N23" s="19"/>
    </row>
    <row r="24" spans="1:14" ht="12.75" customHeight="1">
      <c r="A24" s="92" t="s">
        <v>171</v>
      </c>
      <c r="B24" s="259">
        <v>112.476</v>
      </c>
      <c r="C24" s="259">
        <v>133.72633333333332</v>
      </c>
      <c r="D24" s="259">
        <f t="shared" si="0"/>
        <v>123.10116666666666</v>
      </c>
      <c r="E24" s="259">
        <v>147.93733333333333</v>
      </c>
      <c r="F24" s="259">
        <v>146.15516666666664</v>
      </c>
      <c r="G24" s="260">
        <f t="shared" si="1"/>
        <v>147.04624999999999</v>
      </c>
      <c r="H24" s="18"/>
      <c r="K24" s="19"/>
      <c r="L24" s="19"/>
      <c r="M24" s="19"/>
      <c r="N24" s="19"/>
    </row>
    <row r="25" spans="1:14" ht="12.75" customHeight="1">
      <c r="A25" s="92" t="s">
        <v>78</v>
      </c>
      <c r="B25" s="259">
        <v>139.77325000000002</v>
      </c>
      <c r="C25" s="259">
        <v>152.28299999999999</v>
      </c>
      <c r="D25" s="259">
        <f t="shared" si="0"/>
        <v>146.02812499999999</v>
      </c>
      <c r="E25" s="259">
        <v>148.50983333333332</v>
      </c>
      <c r="F25" s="259">
        <v>163.21333333333334</v>
      </c>
      <c r="G25" s="260">
        <f t="shared" si="1"/>
        <v>155.86158333333333</v>
      </c>
      <c r="H25" s="18"/>
      <c r="K25" s="19"/>
      <c r="L25" s="19"/>
      <c r="M25" s="19"/>
      <c r="N25" s="19"/>
    </row>
    <row r="26" spans="1:14" ht="12.75" customHeight="1">
      <c r="A26" s="92" t="s">
        <v>135</v>
      </c>
      <c r="B26" s="259">
        <v>107.75816666666667</v>
      </c>
      <c r="C26" s="259">
        <v>113.50333333333333</v>
      </c>
      <c r="D26" s="259">
        <f t="shared" si="0"/>
        <v>110.63075000000001</v>
      </c>
      <c r="E26" s="259">
        <v>110.76900000000001</v>
      </c>
      <c r="F26" s="259">
        <v>124.84933333333332</v>
      </c>
      <c r="G26" s="260">
        <f t="shared" si="1"/>
        <v>117.80916666666667</v>
      </c>
      <c r="H26" s="18"/>
      <c r="K26" s="19"/>
      <c r="L26" s="19"/>
      <c r="M26" s="19"/>
      <c r="N26" s="19"/>
    </row>
    <row r="27" spans="1:14" ht="12.75" customHeight="1">
      <c r="A27" s="92" t="s">
        <v>174</v>
      </c>
      <c r="B27" s="259">
        <v>105.9</v>
      </c>
      <c r="C27" s="259">
        <v>112.6</v>
      </c>
      <c r="D27" s="259">
        <f t="shared" si="0"/>
        <v>109.25</v>
      </c>
      <c r="E27" s="259">
        <v>120.2</v>
      </c>
      <c r="F27" s="259">
        <v>120.7</v>
      </c>
      <c r="G27" s="260">
        <f t="shared" si="1"/>
        <v>120.45</v>
      </c>
      <c r="H27" s="18"/>
      <c r="K27" s="19"/>
      <c r="L27" s="19"/>
      <c r="M27" s="19"/>
      <c r="N27" s="19"/>
    </row>
    <row r="28" spans="1:14" ht="12.75" customHeight="1">
      <c r="A28" s="92" t="s">
        <v>38</v>
      </c>
      <c r="B28" s="259">
        <v>109.52083333333333</v>
      </c>
      <c r="C28" s="259">
        <v>115.02300000000001</v>
      </c>
      <c r="D28" s="259">
        <f t="shared" si="0"/>
        <v>112.27191666666667</v>
      </c>
      <c r="E28" s="259">
        <v>127.8393333333333</v>
      </c>
      <c r="F28" s="259">
        <v>127.02683333333334</v>
      </c>
      <c r="G28" s="260">
        <f t="shared" si="1"/>
        <v>127.43308333333331</v>
      </c>
      <c r="K28" s="19"/>
      <c r="L28" s="19"/>
      <c r="M28" s="19"/>
      <c r="N28" s="19"/>
    </row>
    <row r="29" spans="1:14" ht="12.75" customHeight="1">
      <c r="A29" s="92" t="s">
        <v>79</v>
      </c>
      <c r="B29" s="259">
        <v>107.64983333333333</v>
      </c>
      <c r="C29" s="259">
        <v>113.48633333333333</v>
      </c>
      <c r="D29" s="259">
        <f t="shared" si="0"/>
        <v>110.56808333333333</v>
      </c>
      <c r="E29" s="259">
        <v>122.82599999999998</v>
      </c>
      <c r="F29" s="259">
        <v>125.91816666666665</v>
      </c>
      <c r="G29" s="260">
        <f t="shared" si="1"/>
        <v>124.37208333333331</v>
      </c>
      <c r="K29" s="19"/>
      <c r="L29" s="19"/>
      <c r="M29" s="19"/>
      <c r="N29" s="19"/>
    </row>
    <row r="30" spans="1:14" ht="12.75" customHeight="1">
      <c r="A30" s="92" t="s">
        <v>181</v>
      </c>
      <c r="B30" s="259">
        <v>107.56416666666667</v>
      </c>
      <c r="C30" s="259">
        <v>119.01900000000001</v>
      </c>
      <c r="D30" s="259">
        <f t="shared" si="0"/>
        <v>113.29158333333334</v>
      </c>
      <c r="E30" s="259">
        <v>125.18566666666668</v>
      </c>
      <c r="F30" s="259">
        <v>131.81799999999998</v>
      </c>
      <c r="G30" s="260">
        <f t="shared" si="1"/>
        <v>128.50183333333334</v>
      </c>
      <c r="K30" s="19"/>
      <c r="L30" s="19"/>
      <c r="M30" s="19"/>
      <c r="N30" s="19"/>
    </row>
    <row r="31" spans="1:14" ht="12.75" customHeight="1">
      <c r="A31" s="92" t="s">
        <v>39</v>
      </c>
      <c r="B31" s="259">
        <v>108.1</v>
      </c>
      <c r="C31" s="259">
        <v>118.5</v>
      </c>
      <c r="D31" s="259">
        <f t="shared" si="0"/>
        <v>113.3</v>
      </c>
      <c r="E31" s="259">
        <v>129.19999999999999</v>
      </c>
      <c r="F31" s="259">
        <v>266.10000000000002</v>
      </c>
      <c r="G31" s="260">
        <f t="shared" si="1"/>
        <v>197.65</v>
      </c>
      <c r="H31" s="18"/>
      <c r="K31" s="19"/>
      <c r="L31" s="19"/>
      <c r="M31" s="19"/>
      <c r="N31" s="19"/>
    </row>
    <row r="32" spans="1:14" ht="12.75" customHeight="1">
      <c r="A32" s="92" t="s">
        <v>28</v>
      </c>
      <c r="B32" s="259">
        <v>104.02799999999998</v>
      </c>
      <c r="C32" s="259">
        <v>129.04166666666666</v>
      </c>
      <c r="D32" s="259">
        <f t="shared" si="0"/>
        <v>116.53483333333332</v>
      </c>
      <c r="E32" s="259">
        <v>155.28049999999999</v>
      </c>
      <c r="F32" s="259">
        <v>158.69183333333334</v>
      </c>
      <c r="G32" s="260">
        <f t="shared" si="1"/>
        <v>156.98616666666666</v>
      </c>
      <c r="H32" s="18"/>
      <c r="K32" s="19"/>
      <c r="L32" s="19"/>
      <c r="M32" s="19"/>
      <c r="N32" s="19"/>
    </row>
    <row r="33" spans="1:36" ht="12.75" customHeight="1">
      <c r="A33" s="92" t="s">
        <v>173</v>
      </c>
      <c r="B33" s="259">
        <v>107.4</v>
      </c>
      <c r="C33" s="259">
        <v>112.9</v>
      </c>
      <c r="D33" s="259">
        <f t="shared" si="0"/>
        <v>110.15</v>
      </c>
      <c r="E33" s="259">
        <v>121.7</v>
      </c>
      <c r="F33" s="259">
        <v>123.9</v>
      </c>
      <c r="G33" s="260">
        <f t="shared" si="1"/>
        <v>122.80000000000001</v>
      </c>
      <c r="H33" s="18"/>
      <c r="K33" s="19"/>
      <c r="L33" s="19"/>
      <c r="M33" s="19"/>
      <c r="N33" s="19"/>
    </row>
    <row r="34" spans="1:36" ht="12.75" customHeight="1">
      <c r="A34" s="92" t="s">
        <v>172</v>
      </c>
      <c r="B34" s="259">
        <v>105.4</v>
      </c>
      <c r="C34" s="259">
        <v>110.9</v>
      </c>
      <c r="D34" s="259">
        <f t="shared" si="0"/>
        <v>108.15</v>
      </c>
      <c r="E34" s="259">
        <v>121.6</v>
      </c>
      <c r="F34" s="259">
        <v>124.4</v>
      </c>
      <c r="G34" s="260">
        <f t="shared" si="1"/>
        <v>123</v>
      </c>
      <c r="H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2.75" customHeight="1">
      <c r="A35" s="92" t="s">
        <v>80</v>
      </c>
      <c r="B35" s="259">
        <v>103.14049999999999</v>
      </c>
      <c r="C35" s="259">
        <v>104.40933333333334</v>
      </c>
      <c r="D35" s="259">
        <f t="shared" si="0"/>
        <v>103.77491666666666</v>
      </c>
      <c r="E35" s="259">
        <v>110.08816666666667</v>
      </c>
      <c r="F35" s="259">
        <v>111.46299999999998</v>
      </c>
      <c r="G35" s="260">
        <f t="shared" si="1"/>
        <v>110.77558333333332</v>
      </c>
      <c r="H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2.75" customHeight="1">
      <c r="A36" s="92" t="s">
        <v>81</v>
      </c>
      <c r="B36" s="259">
        <v>104.94366666666667</v>
      </c>
      <c r="C36" s="259">
        <v>107.95483333333334</v>
      </c>
      <c r="D36" s="259">
        <f t="shared" si="0"/>
        <v>106.44925000000001</v>
      </c>
      <c r="E36" s="259">
        <v>112.11583333333334</v>
      </c>
      <c r="F36" s="259">
        <v>112.9905</v>
      </c>
      <c r="G36" s="260">
        <f t="shared" si="1"/>
        <v>112.55316666666667</v>
      </c>
      <c r="H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2.75" customHeight="1">
      <c r="A37" s="92" t="s">
        <v>182</v>
      </c>
      <c r="B37" s="259">
        <v>104.2</v>
      </c>
      <c r="C37" s="259">
        <v>110.2</v>
      </c>
      <c r="D37" s="259">
        <f t="shared" si="0"/>
        <v>107.2</v>
      </c>
      <c r="E37" s="259">
        <v>120.2</v>
      </c>
      <c r="F37" s="259">
        <v>121.8</v>
      </c>
      <c r="G37" s="260">
        <f t="shared" si="1"/>
        <v>121</v>
      </c>
      <c r="H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2.75" customHeight="1">
      <c r="A38" s="92"/>
      <c r="B38" s="259"/>
      <c r="C38" s="259"/>
      <c r="D38" s="259"/>
      <c r="E38" s="259"/>
      <c r="F38" s="259"/>
      <c r="G38" s="260"/>
      <c r="H38" s="1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2.75" customHeight="1">
      <c r="A39" s="261" t="s">
        <v>46</v>
      </c>
      <c r="B39" s="262">
        <v>106.80200000000001</v>
      </c>
      <c r="C39" s="262">
        <v>114.36966666666666</v>
      </c>
      <c r="D39" s="263">
        <f>AVERAGE(B39:C39)</f>
        <v>110.58583333333334</v>
      </c>
      <c r="E39" s="262">
        <v>122.57466666666666</v>
      </c>
      <c r="F39" s="262">
        <v>125.38199999999999</v>
      </c>
      <c r="G39" s="263">
        <f>AVERAGE(E39:F39)</f>
        <v>123.97833333333332</v>
      </c>
      <c r="H39" s="18">
        <v>101.672</v>
      </c>
      <c r="K39" s="19"/>
      <c r="L39" s="19"/>
      <c r="M39" s="19"/>
      <c r="N39" s="19"/>
    </row>
    <row r="40" spans="1:36" ht="12.75" customHeight="1">
      <c r="A40" s="261" t="s">
        <v>47</v>
      </c>
      <c r="B40" s="262">
        <v>107.55216666666666</v>
      </c>
      <c r="C40" s="262">
        <v>115.16833333333334</v>
      </c>
      <c r="D40" s="263">
        <f t="shared" ref="D40:D42" si="2">AVERAGE(B40:C40)</f>
        <v>111.36025000000001</v>
      </c>
      <c r="E40" s="262">
        <v>122.38183333333335</v>
      </c>
      <c r="F40" s="262">
        <v>126.11233333333332</v>
      </c>
      <c r="G40" s="263">
        <f t="shared" ref="G40:G42" si="3">AVERAGE(E40:F40)</f>
        <v>124.24708333333334</v>
      </c>
      <c r="H40" s="18"/>
      <c r="K40" s="19"/>
      <c r="L40" s="19"/>
      <c r="M40" s="19"/>
      <c r="N40" s="19"/>
    </row>
    <row r="41" spans="1:36" ht="12.75" customHeight="1">
      <c r="A41" s="261" t="s">
        <v>45</v>
      </c>
      <c r="B41" s="262">
        <v>107.98716666666667</v>
      </c>
      <c r="C41" s="262">
        <v>117.24883333333334</v>
      </c>
      <c r="D41" s="263">
        <f t="shared" si="2"/>
        <v>112.61799999999999</v>
      </c>
      <c r="E41" s="262">
        <v>125.77916666666665</v>
      </c>
      <c r="F41" s="262">
        <v>129.42399999999998</v>
      </c>
      <c r="G41" s="263">
        <f t="shared" si="3"/>
        <v>127.60158333333331</v>
      </c>
      <c r="H41" s="18"/>
      <c r="K41" s="19"/>
      <c r="L41" s="19"/>
      <c r="M41" s="19"/>
      <c r="N41" s="19"/>
    </row>
    <row r="42" spans="1:36" ht="12.75" customHeight="1">
      <c r="A42" s="261" t="s">
        <v>30</v>
      </c>
      <c r="B42" s="262">
        <v>107.73233333333333</v>
      </c>
      <c r="C42" s="262">
        <v>114.057</v>
      </c>
      <c r="D42" s="263">
        <f t="shared" si="2"/>
        <v>110.89466666666667</v>
      </c>
      <c r="E42" s="262">
        <v>118.73066666666666</v>
      </c>
      <c r="F42" s="262">
        <v>123.60149999999999</v>
      </c>
      <c r="G42" s="263">
        <f t="shared" si="3"/>
        <v>121.16608333333332</v>
      </c>
      <c r="H42" s="18"/>
      <c r="K42" s="19"/>
      <c r="L42" s="19"/>
      <c r="M42" s="19"/>
      <c r="N42" s="19"/>
    </row>
    <row r="43" spans="1:36" ht="12.75" customHeight="1">
      <c r="A43" s="261"/>
      <c r="B43" s="262"/>
      <c r="C43" s="262"/>
      <c r="D43" s="263"/>
      <c r="E43" s="262"/>
      <c r="F43" s="262"/>
      <c r="G43" s="263"/>
      <c r="H43" s="18"/>
      <c r="K43" s="19"/>
      <c r="L43" s="19"/>
      <c r="M43" s="19"/>
      <c r="N43" s="19"/>
    </row>
    <row r="44" spans="1:36" ht="12.75" customHeight="1" thickBot="1">
      <c r="A44" s="264" t="s">
        <v>57</v>
      </c>
      <c r="B44" s="265">
        <v>106.90666666666668</v>
      </c>
      <c r="C44" s="265">
        <v>109.87466666666666</v>
      </c>
      <c r="D44" s="266">
        <f>AVERAGE(B44:C44)</f>
        <v>108.39066666666668</v>
      </c>
      <c r="E44" s="265">
        <v>111.22133333333333</v>
      </c>
      <c r="F44" s="265">
        <v>113.21749999999999</v>
      </c>
      <c r="G44" s="266">
        <f>AVERAGE(E44:F44)</f>
        <v>112.21941666666666</v>
      </c>
      <c r="H44" s="18"/>
      <c r="K44" s="19"/>
      <c r="L44" s="19"/>
      <c r="M44" s="19"/>
      <c r="N44" s="19"/>
    </row>
    <row r="45" spans="1:36" ht="16.5">
      <c r="A45" s="96" t="s">
        <v>24</v>
      </c>
      <c r="B45" s="75"/>
      <c r="C45" s="75"/>
      <c r="D45" s="75"/>
      <c r="E45" s="75"/>
      <c r="F45" s="75"/>
      <c r="G45" s="75"/>
    </row>
    <row r="46" spans="1:36" ht="16.5">
      <c r="A46" s="75"/>
      <c r="B46" s="75"/>
      <c r="C46" s="75"/>
      <c r="D46" s="75"/>
      <c r="E46" s="75"/>
      <c r="F46" s="75"/>
      <c r="G46" s="75"/>
    </row>
    <row r="47" spans="1:36" ht="16.5">
      <c r="A47" s="75"/>
      <c r="B47" s="75"/>
      <c r="C47" s="75"/>
      <c r="D47" s="75"/>
      <c r="E47" s="75"/>
      <c r="F47" s="75"/>
      <c r="G47" s="75"/>
    </row>
  </sheetData>
  <mergeCells count="5">
    <mergeCell ref="A1:G1"/>
    <mergeCell ref="A5:A6"/>
    <mergeCell ref="B5:D5"/>
    <mergeCell ref="E5:G5"/>
    <mergeCell ref="A3:G3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J47"/>
  <sheetViews>
    <sheetView showGridLines="0" view="pageBreakPreview" topLeftCell="A10" zoomScale="95" zoomScaleNormal="75" zoomScaleSheetLayoutView="95" workbookViewId="0">
      <selection activeCell="B40" sqref="B40"/>
    </sheetView>
  </sheetViews>
  <sheetFormatPr baseColWidth="10" defaultColWidth="11.42578125" defaultRowHeight="12.75"/>
  <cols>
    <col min="1" max="1" width="46.7109375" style="6" customWidth="1"/>
    <col min="2" max="4" width="22.7109375" style="6" customWidth="1"/>
    <col min="5" max="7" width="14.7109375" style="6" customWidth="1"/>
    <col min="8" max="16384" width="11.42578125" style="6"/>
  </cols>
  <sheetData>
    <row r="1" spans="1:10" s="13" customFormat="1" ht="18.75">
      <c r="A1" s="318" t="s">
        <v>156</v>
      </c>
      <c r="B1" s="318"/>
      <c r="C1" s="318"/>
      <c r="D1" s="318"/>
      <c r="E1" s="17"/>
      <c r="F1" s="17"/>
      <c r="G1" s="17"/>
    </row>
    <row r="2" spans="1:10" ht="12.75" customHeight="1">
      <c r="A2" s="134"/>
      <c r="B2" s="134"/>
      <c r="C2" s="134"/>
      <c r="D2" s="134"/>
    </row>
    <row r="3" spans="1:10" ht="15" customHeight="1">
      <c r="A3" s="337" t="s">
        <v>189</v>
      </c>
      <c r="B3" s="337"/>
      <c r="C3" s="337"/>
      <c r="D3" s="337"/>
      <c r="E3" s="26"/>
      <c r="F3" s="26"/>
      <c r="G3" s="26"/>
      <c r="H3" s="26"/>
      <c r="I3" s="26"/>
      <c r="J3" s="8"/>
    </row>
    <row r="4" spans="1:10" ht="15" customHeight="1">
      <c r="A4" s="337" t="s">
        <v>176</v>
      </c>
      <c r="B4" s="337"/>
      <c r="C4" s="337"/>
      <c r="D4" s="337"/>
      <c r="E4" s="26"/>
      <c r="F4" s="26"/>
      <c r="G4" s="26"/>
      <c r="H4" s="26"/>
      <c r="I4" s="26"/>
      <c r="J4" s="8"/>
    </row>
    <row r="5" spans="1:10" ht="12.75" customHeight="1" thickBot="1">
      <c r="A5" s="72"/>
      <c r="B5" s="72"/>
      <c r="C5" s="72"/>
      <c r="D5" s="72"/>
      <c r="E5" s="14"/>
      <c r="F5" s="14"/>
      <c r="G5" s="10"/>
      <c r="H5" s="8"/>
      <c r="I5" s="8"/>
      <c r="J5" s="8"/>
    </row>
    <row r="6" spans="1:10" ht="34.5" customHeight="1">
      <c r="A6" s="358" t="s">
        <v>40</v>
      </c>
      <c r="B6" s="343" t="s">
        <v>215</v>
      </c>
      <c r="C6" s="343"/>
      <c r="D6" s="344"/>
      <c r="E6" s="87"/>
    </row>
    <row r="7" spans="1:10" ht="34.5" customHeight="1" thickBot="1">
      <c r="A7" s="360"/>
      <c r="B7" s="146" t="s">
        <v>21</v>
      </c>
      <c r="C7" s="146" t="s">
        <v>22</v>
      </c>
      <c r="D7" s="256" t="s">
        <v>23</v>
      </c>
      <c r="E7" s="291"/>
    </row>
    <row r="8" spans="1:10" ht="21.75" customHeight="1">
      <c r="A8" s="122" t="s">
        <v>27</v>
      </c>
      <c r="B8" s="292">
        <f>('6.11.1'!E7-'6.11.1'!B7)*100/'6.11.1'!B7</f>
        <v>21.556389118644375</v>
      </c>
      <c r="C8" s="292">
        <f>('6.11.1'!F7-'6.11.1'!C7)*100/'6.11.1'!C7</f>
        <v>17.210489491242623</v>
      </c>
      <c r="D8" s="258">
        <f>('6.11.1'!G7-'6.11.1'!D7)*100/'6.11.1'!D7</f>
        <v>19.326850547890757</v>
      </c>
      <c r="E8" s="87"/>
    </row>
    <row r="9" spans="1:10" ht="12.75" customHeight="1">
      <c r="A9" s="92" t="s">
        <v>26</v>
      </c>
      <c r="B9" s="293">
        <f>('6.11.1'!E8-'6.11.1'!B8)*100/'6.11.1'!B8</f>
        <v>10.339643198441426</v>
      </c>
      <c r="C9" s="293">
        <f>('6.11.1'!F8-'6.11.1'!C8)*100/'6.11.1'!C8</f>
        <v>3.9330310469147811</v>
      </c>
      <c r="D9" s="260">
        <f>('6.11.1'!G8-'6.11.1'!D8)*100/'6.11.1'!D8</f>
        <v>7.0278977933327003</v>
      </c>
      <c r="E9" s="87"/>
    </row>
    <row r="10" spans="1:10" ht="12.75" customHeight="1">
      <c r="A10" s="92" t="s">
        <v>72</v>
      </c>
      <c r="B10" s="293">
        <f>('6.11.1'!E9-'6.11.1'!B9)*100/'6.11.1'!B9</f>
        <v>8.5586466363521581</v>
      </c>
      <c r="C10" s="293">
        <f>('6.11.1'!F9-'6.11.1'!C9)*100/'6.11.1'!C9</f>
        <v>0.73604577208201494</v>
      </c>
      <c r="D10" s="260">
        <f>('6.11.1'!G9-'6.11.1'!D9)*100/'6.11.1'!D9</f>
        <v>4.5021280857242907</v>
      </c>
      <c r="E10" s="87"/>
    </row>
    <row r="11" spans="1:10" ht="12.75" customHeight="1">
      <c r="A11" s="92" t="s">
        <v>177</v>
      </c>
      <c r="B11" s="293">
        <f>('6.11.1'!E10-'6.11.1'!B10)*100/'6.11.1'!B10</f>
        <v>18.400884146989455</v>
      </c>
      <c r="C11" s="293">
        <f>('6.11.1'!F10-'6.11.1'!C10)*100/'6.11.1'!C10</f>
        <v>5.7176416101095112E-2</v>
      </c>
      <c r="D11" s="260">
        <f>('6.11.1'!G10-'6.11.1'!D10)*100/'6.11.1'!D10</f>
        <v>8.4447073351028994</v>
      </c>
      <c r="E11" s="87"/>
    </row>
    <row r="12" spans="1:10" ht="12.75" customHeight="1">
      <c r="A12" s="92" t="s">
        <v>73</v>
      </c>
      <c r="B12" s="293">
        <f>('6.11.1'!E11-'6.11.1'!B11)*100/'6.11.1'!B11</f>
        <v>11.240123056497181</v>
      </c>
      <c r="C12" s="293">
        <f>('6.11.1'!F11-'6.11.1'!C11)*100/'6.11.1'!C11</f>
        <v>6.1210013767558236</v>
      </c>
      <c r="D12" s="260">
        <f>('6.11.1'!G11-'6.11.1'!D11)*100/'6.11.1'!D11</f>
        <v>8.6015644488129031</v>
      </c>
      <c r="E12" s="87"/>
    </row>
    <row r="13" spans="1:10" ht="12.75" customHeight="1">
      <c r="A13" s="92" t="s">
        <v>36</v>
      </c>
      <c r="B13" s="293">
        <f>('6.11.1'!E12-'6.11.1'!B12)*100/'6.11.1'!B12</f>
        <v>16.181595312510005</v>
      </c>
      <c r="C13" s="293">
        <f>('6.11.1'!F12-'6.11.1'!C12)*100/'6.11.1'!C12</f>
        <v>14.101330863791853</v>
      </c>
      <c r="D13" s="260">
        <f>('6.11.1'!G12-'6.11.1'!D12)*100/'6.11.1'!D12</f>
        <v>15.104280279648446</v>
      </c>
      <c r="E13" s="87"/>
    </row>
    <row r="14" spans="1:10" ht="12.75" customHeight="1">
      <c r="A14" s="92" t="s">
        <v>74</v>
      </c>
      <c r="B14" s="293">
        <f>('6.11.1'!E13-'6.11.1'!B13)*100/'6.11.1'!B13</f>
        <v>8.9344150855105031</v>
      </c>
      <c r="C14" s="293">
        <f>('6.11.1'!F13-'6.11.1'!C13)*100/'6.11.1'!C13</f>
        <v>7.9818590113102594</v>
      </c>
      <c r="D14" s="260">
        <f>('6.11.1'!G13-'6.11.1'!D13)*100/'6.11.1'!D13</f>
        <v>8.4403020561885498</v>
      </c>
      <c r="E14" s="87"/>
    </row>
    <row r="15" spans="1:10" ht="12.75" customHeight="1">
      <c r="A15" s="92" t="s">
        <v>37</v>
      </c>
      <c r="B15" s="293">
        <f>('6.11.1'!E14-'6.11.1'!B14)*100/'6.11.1'!B14</f>
        <v>9.6082491227748825</v>
      </c>
      <c r="C15" s="293">
        <f>('6.11.1'!F14-'6.11.1'!C14)*100/'6.11.1'!C14</f>
        <v>2.6884098627318158</v>
      </c>
      <c r="D15" s="260">
        <f>('6.11.1'!G14-'6.11.1'!D14)*100/'6.11.1'!D14</f>
        <v>6.0145365244304836</v>
      </c>
      <c r="E15" s="87"/>
    </row>
    <row r="16" spans="1:10" ht="12.75" customHeight="1">
      <c r="A16" s="92" t="s">
        <v>75</v>
      </c>
      <c r="B16" s="293">
        <f>('6.11.1'!E15-'6.11.1'!B15)*100/'6.11.1'!B15</f>
        <v>15.245698807342634</v>
      </c>
      <c r="C16" s="293">
        <f>('6.11.1'!F15-'6.11.1'!C15)*100/'6.11.1'!C15</f>
        <v>7.3222916669696749</v>
      </c>
      <c r="D16" s="260">
        <f>('6.11.1'!G15-'6.11.1'!D15)*100/'6.11.1'!D15</f>
        <v>11.117417970203498</v>
      </c>
      <c r="E16" s="87"/>
    </row>
    <row r="17" spans="1:5" ht="12.75" customHeight="1">
      <c r="A17" s="92" t="s">
        <v>178</v>
      </c>
      <c r="B17" s="293">
        <f>('6.11.1'!E16-'6.11.1'!B16)*100/'6.11.1'!B16</f>
        <v>21.265227007984326</v>
      </c>
      <c r="C17" s="293">
        <f>('6.11.1'!F16-'6.11.1'!C16)*100/'6.11.1'!C16</f>
        <v>10.591814707690384</v>
      </c>
      <c r="D17" s="260">
        <f>('6.11.1'!G16-'6.11.1'!D16)*100/'6.11.1'!D16</f>
        <v>15.650675311689495</v>
      </c>
      <c r="E17" s="87"/>
    </row>
    <row r="18" spans="1:5" ht="12.75" customHeight="1">
      <c r="A18" s="92" t="s">
        <v>76</v>
      </c>
      <c r="B18" s="293">
        <f>('6.11.1'!E17-'6.11.1'!B17)*100/'6.11.1'!B17</f>
        <v>5.9599587114532788</v>
      </c>
      <c r="C18" s="293">
        <f>('6.11.1'!F17-'6.11.1'!C17)*100/'6.11.1'!C17</f>
        <v>5.5376560916331892</v>
      </c>
      <c r="D18" s="260">
        <f>('6.11.1'!G17-'6.11.1'!D17)*100/'6.11.1'!D17</f>
        <v>5.7470380234246896</v>
      </c>
      <c r="E18" s="87"/>
    </row>
    <row r="19" spans="1:5" ht="12.75" customHeight="1">
      <c r="A19" s="92" t="s">
        <v>77</v>
      </c>
      <c r="B19" s="293">
        <f>('6.11.1'!E18-'6.11.1'!B18)*100/'6.11.1'!B18</f>
        <v>11.544572657807187</v>
      </c>
      <c r="C19" s="293">
        <f>('6.11.1'!F18-'6.11.1'!C18)*100/'6.11.1'!C18</f>
        <v>5.9254302978740725</v>
      </c>
      <c r="D19" s="260">
        <f>('6.11.1'!G18-'6.11.1'!D18)*100/'6.11.1'!D18</f>
        <v>8.6408935586565558</v>
      </c>
      <c r="E19" s="87"/>
    </row>
    <row r="20" spans="1:5" ht="12.75" customHeight="1">
      <c r="A20" s="92" t="s">
        <v>179</v>
      </c>
      <c r="B20" s="293">
        <f>('6.11.1'!E19-'6.11.1'!B19)*100/'6.11.1'!B19</f>
        <v>6.1974635997094465</v>
      </c>
      <c r="C20" s="293">
        <f>('6.11.1'!F19-'6.11.1'!C19)*100/'6.11.1'!C19</f>
        <v>3.1724089951467058</v>
      </c>
      <c r="D20" s="260">
        <f>('6.11.1'!G19-'6.11.1'!D19)*100/'6.11.1'!D19</f>
        <v>4.6539803068185108</v>
      </c>
      <c r="E20" s="87"/>
    </row>
    <row r="21" spans="1:5" ht="12.75" customHeight="1">
      <c r="A21" s="92" t="s">
        <v>180</v>
      </c>
      <c r="B21" s="293">
        <f>('6.11.1'!E20-'6.11.1'!B20)*100/'6.11.1'!B20</f>
        <v>13.354232268705966</v>
      </c>
      <c r="C21" s="293">
        <f>('6.11.1'!F20-'6.11.1'!C20)*100/'6.11.1'!C20</f>
        <v>8.9106481785722238</v>
      </c>
      <c r="D21" s="260">
        <f>('6.11.1'!G20-'6.11.1'!D20)*100/'6.11.1'!D20</f>
        <v>11.057752177565252</v>
      </c>
      <c r="E21" s="87"/>
    </row>
    <row r="22" spans="1:5" ht="12.75" customHeight="1">
      <c r="A22" s="92" t="s">
        <v>170</v>
      </c>
      <c r="B22" s="293">
        <f>('6.11.1'!E21-'6.11.1'!B21)*100/'6.11.1'!B21</f>
        <v>27.800818738998789</v>
      </c>
      <c r="C22" s="293">
        <f>('6.11.1'!F21-'6.11.1'!C21)*100/'6.11.1'!C21</f>
        <v>9.3817578785584068</v>
      </c>
      <c r="D22" s="260">
        <f>('6.11.1'!G21-'6.11.1'!D21)*100/'6.11.1'!D21</f>
        <v>17.906055597917408</v>
      </c>
      <c r="E22" s="87"/>
    </row>
    <row r="23" spans="1:5" ht="12.75" customHeight="1">
      <c r="A23" s="92" t="s">
        <v>175</v>
      </c>
      <c r="B23" s="293">
        <f>('6.11.1'!E22-'6.11.1'!B22)*100/'6.11.1'!B22</f>
        <v>23.134474182388917</v>
      </c>
      <c r="C23" s="293">
        <f>('6.11.1'!F22-'6.11.1'!C22)*100/'6.11.1'!C22</f>
        <v>9.3123417137268198</v>
      </c>
      <c r="D23" s="260">
        <f>('6.11.1'!G22-'6.11.1'!D22)*100/'6.11.1'!D22</f>
        <v>15.865605535511552</v>
      </c>
      <c r="E23" s="87"/>
    </row>
    <row r="24" spans="1:5" ht="12.75" customHeight="1">
      <c r="A24" s="92" t="s">
        <v>25</v>
      </c>
      <c r="B24" s="293">
        <f>('6.11.1'!E23-'6.11.1'!B23)*100/'6.11.1'!B23</f>
        <v>19.846809833858199</v>
      </c>
      <c r="C24" s="293">
        <f>('6.11.1'!F23-'6.11.1'!C23)*100/'6.11.1'!C23</f>
        <v>9.4761466883317027</v>
      </c>
      <c r="D24" s="260">
        <f>('6.11.1'!G23-'6.11.1'!D23)*100/'6.11.1'!D23</f>
        <v>14.361151970860121</v>
      </c>
      <c r="E24" s="87"/>
    </row>
    <row r="25" spans="1:5" ht="12.75" customHeight="1">
      <c r="A25" s="92" t="s">
        <v>171</v>
      </c>
      <c r="B25" s="293">
        <f>('6.11.1'!E24-'6.11.1'!B24)*100/'6.11.1'!B24</f>
        <v>31.527911139561621</v>
      </c>
      <c r="C25" s="293">
        <f>('6.11.1'!F24-'6.11.1'!C24)*100/'6.11.1'!C24</f>
        <v>9.2942302563194961</v>
      </c>
      <c r="D25" s="260">
        <f>('6.11.1'!G24-'6.11.1'!D24)*100/'6.11.1'!D24</f>
        <v>19.451548658488203</v>
      </c>
      <c r="E25" s="87"/>
    </row>
    <row r="26" spans="1:5" ht="12.75" customHeight="1">
      <c r="A26" s="92" t="s">
        <v>78</v>
      </c>
      <c r="B26" s="293">
        <f>('6.11.1'!E25-'6.11.1'!B25)*100/'6.11.1'!B25</f>
        <v>6.2505403096324219</v>
      </c>
      <c r="C26" s="293">
        <f>('6.11.1'!F25-'6.11.1'!C25)*100/'6.11.1'!C25</f>
        <v>7.1776451300101467</v>
      </c>
      <c r="D26" s="260">
        <f>('6.11.1'!G25-'6.11.1'!D25)*100/'6.11.1'!D25</f>
        <v>6.7339482262977359</v>
      </c>
      <c r="E26" s="87"/>
    </row>
    <row r="27" spans="1:5" ht="12.75" customHeight="1">
      <c r="A27" s="92" t="s">
        <v>29</v>
      </c>
      <c r="B27" s="293">
        <f>('6.11.1'!E26-'6.11.1'!B26)*100/'6.11.1'!B26</f>
        <v>2.7940651056609824</v>
      </c>
      <c r="C27" s="293">
        <f>('6.11.1'!F26-'6.11.1'!C26)*100/'6.11.1'!C26</f>
        <v>9.9961821972922884</v>
      </c>
      <c r="D27" s="260">
        <f>('6.11.1'!G26-'6.11.1'!D26)*100/'6.11.1'!D26</f>
        <v>6.4886269564896404</v>
      </c>
      <c r="E27" s="87"/>
    </row>
    <row r="28" spans="1:5" ht="12.75" customHeight="1">
      <c r="A28" s="92" t="s">
        <v>174</v>
      </c>
      <c r="B28" s="293">
        <f>('6.11.1'!E27-'6.11.1'!B27)*100/'6.11.1'!B27</f>
        <v>13.503305004721433</v>
      </c>
      <c r="C28" s="293">
        <f>('6.11.1'!F27-'6.11.1'!C27)*100/'6.11.1'!C27</f>
        <v>7.1936056838365978</v>
      </c>
      <c r="D28" s="260">
        <f>('6.11.1'!G27-'6.11.1'!D27)*100/'6.11.1'!D27</f>
        <v>10.251716247139591</v>
      </c>
      <c r="E28" s="87"/>
    </row>
    <row r="29" spans="1:5" ht="12.75" customHeight="1">
      <c r="A29" s="92" t="s">
        <v>38</v>
      </c>
      <c r="B29" s="293">
        <f>('6.11.1'!E28-'6.11.1'!B28)*100/'6.11.1'!B28</f>
        <v>16.72604146851814</v>
      </c>
      <c r="C29" s="293">
        <f>('6.11.1'!F28-'6.11.1'!C28)*100/'6.11.1'!C28</f>
        <v>10.436028736281727</v>
      </c>
      <c r="D29" s="260">
        <f>('6.11.1'!G28-'6.11.1'!D28)*100/'6.11.1'!D28</f>
        <v>13.503970642703001</v>
      </c>
      <c r="E29" s="87"/>
    </row>
    <row r="30" spans="1:5" ht="12.75" customHeight="1">
      <c r="A30" s="92" t="s">
        <v>79</v>
      </c>
      <c r="B30" s="293">
        <f>('6.11.1'!E29-'6.11.1'!B29)*100/'6.11.1'!B29</f>
        <v>14.097714967820027</v>
      </c>
      <c r="C30" s="293">
        <f>('6.11.1'!F29-'6.11.1'!C29)*100/'6.11.1'!C29</f>
        <v>10.954476163062203</v>
      </c>
      <c r="D30" s="260">
        <f>('6.11.1'!G29-'6.11.1'!D29)*100/'6.11.1'!D29</f>
        <v>12.484615436793446</v>
      </c>
      <c r="E30" s="87"/>
    </row>
    <row r="31" spans="1:5" ht="12.75" customHeight="1">
      <c r="A31" s="92" t="s">
        <v>181</v>
      </c>
      <c r="B31" s="293">
        <f>('6.11.1'!E30-'6.11.1'!B30)*100/'6.11.1'!B30</f>
        <v>16.382314432470551</v>
      </c>
      <c r="C31" s="293">
        <f>('6.11.1'!F30-'6.11.1'!C30)*100/'6.11.1'!C30</f>
        <v>10.753745200346144</v>
      </c>
      <c r="D31" s="260">
        <f>('6.11.1'!G30-'6.11.1'!D30)*100/'6.11.1'!D30</f>
        <v>13.425754634611721</v>
      </c>
      <c r="E31" s="87"/>
    </row>
    <row r="32" spans="1:5" ht="12.75" customHeight="1">
      <c r="A32" s="92" t="s">
        <v>39</v>
      </c>
      <c r="B32" s="293">
        <f>('6.11.1'!E31-'6.11.1'!B31)*100/'6.11.1'!B31</f>
        <v>19.518963922294169</v>
      </c>
      <c r="C32" s="293">
        <f>('6.11.1'!F31-'6.11.1'!C31)*100/'6.11.1'!C31</f>
        <v>124.55696202531647</v>
      </c>
      <c r="D32" s="260">
        <f>('6.11.1'!G31-'6.11.1'!D31)*100/'6.11.1'!D31</f>
        <v>74.448367166813767</v>
      </c>
      <c r="E32" s="87"/>
    </row>
    <row r="33" spans="1:5" ht="12.75" customHeight="1">
      <c r="A33" s="92" t="s">
        <v>28</v>
      </c>
      <c r="B33" s="293">
        <f>('6.11.1'!E32-'6.11.1'!B32)*100/'6.11.1'!B32</f>
        <v>49.267985542353998</v>
      </c>
      <c r="C33" s="293">
        <f>('6.11.1'!F32-'6.11.1'!C32)*100/'6.11.1'!C32</f>
        <v>22.977203745560232</v>
      </c>
      <c r="D33" s="260">
        <f>('6.11.1'!G32-'6.11.1'!D32)*100/'6.11.1'!D32</f>
        <v>34.711795757777722</v>
      </c>
      <c r="E33" s="87"/>
    </row>
    <row r="34" spans="1:5" ht="12.75" customHeight="1">
      <c r="A34" s="92" t="s">
        <v>173</v>
      </c>
      <c r="B34" s="293">
        <f>('6.11.1'!E33-'6.11.1'!B33)*100/'6.11.1'!B33</f>
        <v>13.314711359404095</v>
      </c>
      <c r="C34" s="293">
        <f>('6.11.1'!F33-'6.11.1'!C33)*100/'6.11.1'!C33</f>
        <v>9.7431355181576613</v>
      </c>
      <c r="D34" s="260">
        <f>('6.11.1'!G33-'6.11.1'!D33)*100/'6.11.1'!D33</f>
        <v>11.484339536995011</v>
      </c>
      <c r="E34" s="87"/>
    </row>
    <row r="35" spans="1:5" ht="12.75" customHeight="1">
      <c r="A35" s="92" t="s">
        <v>172</v>
      </c>
      <c r="B35" s="293">
        <f>('6.11.1'!E34-'6.11.1'!B34)*100/'6.11.1'!B34</f>
        <v>15.370018975332057</v>
      </c>
      <c r="C35" s="293">
        <f>('6.11.1'!F34-'6.11.1'!C34)*100/'6.11.1'!C34</f>
        <v>12.17312894499549</v>
      </c>
      <c r="D35" s="260">
        <f>('6.11.1'!G34-'6.11.1'!D34)*100/'6.11.1'!D34</f>
        <v>13.730929264909843</v>
      </c>
      <c r="E35" s="87"/>
    </row>
    <row r="36" spans="1:5" ht="12.75" customHeight="1">
      <c r="A36" s="92" t="s">
        <v>80</v>
      </c>
      <c r="B36" s="293">
        <f>('6.11.1'!E35-'6.11.1'!B35)*100/'6.11.1'!B35</f>
        <v>6.7361188540550785</v>
      </c>
      <c r="C36" s="293">
        <f>('6.11.1'!F35-'6.11.1'!C35)*100/'6.11.1'!C35</f>
        <v>6.7557817308797192</v>
      </c>
      <c r="D36" s="260">
        <f>('6.11.1'!G35-'6.11.1'!D35)*100/'6.11.1'!D35</f>
        <v>6.7460103958968833</v>
      </c>
      <c r="E36" s="87"/>
    </row>
    <row r="37" spans="1:5" ht="14.25">
      <c r="A37" s="92" t="s">
        <v>81</v>
      </c>
      <c r="B37" s="293">
        <f>('6.11.1'!E36-'6.11.1'!B36)*100/'6.11.1'!B36</f>
        <v>6.8343015776718321</v>
      </c>
      <c r="C37" s="293">
        <f>('6.11.1'!F36-'6.11.1'!C36)*100/'6.11.1'!C36</f>
        <v>4.6646051049126935</v>
      </c>
      <c r="D37" s="260">
        <f>('6.11.1'!G36-'6.11.1'!D36)*100/'6.11.1'!D36</f>
        <v>5.7341096030894185</v>
      </c>
      <c r="E37" s="87"/>
    </row>
    <row r="38" spans="1:5" ht="14.25" customHeight="1">
      <c r="A38" s="92" t="s">
        <v>182</v>
      </c>
      <c r="B38" s="293">
        <f>('6.11.1'!E37-'6.11.1'!B37)*100/'6.11.1'!B37</f>
        <v>15.355086372360844</v>
      </c>
      <c r="C38" s="293">
        <f>('6.11.1'!F37-'6.11.1'!C37)*100/'6.11.1'!C37</f>
        <v>10.52631578947368</v>
      </c>
      <c r="D38" s="260">
        <f>('6.11.1'!G37-'6.11.1'!D37)*100/'6.11.1'!D37</f>
        <v>12.873134328358207</v>
      </c>
      <c r="E38" s="87"/>
    </row>
    <row r="39" spans="1:5" ht="14.25">
      <c r="A39" s="92"/>
      <c r="B39" s="259"/>
      <c r="C39" s="259"/>
      <c r="D39" s="260"/>
      <c r="E39" s="87"/>
    </row>
    <row r="40" spans="1:5" ht="14.25">
      <c r="A40" s="261" t="s">
        <v>46</v>
      </c>
      <c r="B40" s="294">
        <f>('6.11.1'!E39-'6.11.1'!B39)*100/'6.11.1'!B39</f>
        <v>14.768137925007631</v>
      </c>
      <c r="C40" s="294">
        <f>('6.11.1'!F39-'6.11.1'!C39)*100/'6.11.1'!C39</f>
        <v>9.6287185704834304</v>
      </c>
      <c r="D40" s="263">
        <f>('6.11.1'!G39-'6.11.1'!D39)*100/'6.11.1'!D39</f>
        <v>12.110502400096442</v>
      </c>
      <c r="E40" s="87"/>
    </row>
    <row r="41" spans="1:5" ht="14.25">
      <c r="A41" s="261" t="s">
        <v>47</v>
      </c>
      <c r="B41" s="294">
        <f>('6.11.1'!E40-'6.11.1'!B40)*100/'6.11.1'!B40</f>
        <v>13.788347670045404</v>
      </c>
      <c r="C41" s="294">
        <f>('6.11.1'!F40-'6.11.1'!C40)*100/'6.11.1'!C40</f>
        <v>9.5026121184932091</v>
      </c>
      <c r="D41" s="263">
        <f>('6.11.1'!G40-'6.11.1'!D40)*100/'6.11.1'!D40</f>
        <v>11.572202229550786</v>
      </c>
      <c r="E41" s="87"/>
    </row>
    <row r="42" spans="1:5" ht="14.25">
      <c r="A42" s="261" t="s">
        <v>45</v>
      </c>
      <c r="B42" s="294">
        <f>('6.11.1'!E41-'6.11.1'!B41)*100/'6.11.1'!B41</f>
        <v>16.476031874157872</v>
      </c>
      <c r="C42" s="294">
        <f>('6.11.1'!F41-'6.11.1'!C41)*100/'6.11.1'!C41</f>
        <v>10.384040779368075</v>
      </c>
      <c r="D42" s="263">
        <f>('6.11.1'!G41-'6.11.1'!D41)*100/'6.11.1'!D41</f>
        <v>13.304785499061708</v>
      </c>
      <c r="E42" s="87"/>
    </row>
    <row r="43" spans="1:5" ht="14.25">
      <c r="A43" s="261" t="s">
        <v>30</v>
      </c>
      <c r="B43" s="294">
        <f>('6.11.1'!E42-'6.11.1'!B42)*100/'6.11.1'!B42</f>
        <v>10.208943771136491</v>
      </c>
      <c r="C43" s="294">
        <f>('6.11.1'!F42-'6.11.1'!C42)*100/'6.11.1'!C42</f>
        <v>8.368184328888173</v>
      </c>
      <c r="D43" s="263">
        <f>('6.11.1'!G42-'6.11.1'!D42)*100/'6.11.1'!D42</f>
        <v>9.2623179954551347</v>
      </c>
      <c r="E43" s="87"/>
    </row>
    <row r="44" spans="1:5" ht="14.25">
      <c r="A44" s="261"/>
      <c r="B44" s="294"/>
      <c r="C44" s="294"/>
      <c r="D44" s="263"/>
      <c r="E44" s="87"/>
    </row>
    <row r="45" spans="1:5" ht="15" thickBot="1">
      <c r="A45" s="264" t="s">
        <v>57</v>
      </c>
      <c r="B45" s="295">
        <f>('6.11.1'!E44-'6.11.1'!B44)*100/'6.11.1'!B44</f>
        <v>4.0359191818408453</v>
      </c>
      <c r="C45" s="295">
        <f>('6.11.1'!F44-'6.11.1'!C44)*100/'6.11.1'!C44</f>
        <v>3.0424058927747963</v>
      </c>
      <c r="D45" s="266">
        <f>('6.11.1'!G44-'6.11.1'!D44)*100/'6.11.1'!D44</f>
        <v>3.5323613349242722</v>
      </c>
      <c r="E45" s="87"/>
    </row>
    <row r="46" spans="1:5" ht="14.25">
      <c r="A46" s="96" t="s">
        <v>24</v>
      </c>
      <c r="B46" s="96"/>
      <c r="C46" s="96"/>
      <c r="D46" s="96"/>
      <c r="E46" s="87"/>
    </row>
    <row r="47" spans="1:5">
      <c r="A47" s="35"/>
      <c r="B47" s="35"/>
      <c r="C47" s="35"/>
    </row>
  </sheetData>
  <mergeCells count="5">
    <mergeCell ref="A1:D1"/>
    <mergeCell ref="A6:A7"/>
    <mergeCell ref="B6:D6"/>
    <mergeCell ref="A4:D4"/>
    <mergeCell ref="A3:D3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11">
    <pageSetUpPr fitToPage="1"/>
  </sheetPr>
  <dimension ref="A1:J27"/>
  <sheetViews>
    <sheetView showGridLines="0" tabSelected="1" view="pageBreakPreview" zoomScale="130" zoomScaleNormal="75" zoomScaleSheetLayoutView="130" workbookViewId="0">
      <selection activeCell="K26" sqref="K26"/>
    </sheetView>
  </sheetViews>
  <sheetFormatPr baseColWidth="10" defaultColWidth="11.42578125" defaultRowHeight="12.75"/>
  <cols>
    <col min="1" max="1" width="16.7109375" style="3" customWidth="1"/>
    <col min="2" max="5" width="16.7109375" style="6" customWidth="1"/>
    <col min="6" max="6" width="10.7109375" style="6" customWidth="1"/>
    <col min="7" max="16384" width="11.42578125" style="6"/>
  </cols>
  <sheetData>
    <row r="1" spans="1:8" s="13" customFormat="1" ht="18.75">
      <c r="A1" s="318" t="s">
        <v>156</v>
      </c>
      <c r="B1" s="318"/>
      <c r="C1" s="318"/>
      <c r="D1" s="318"/>
      <c r="E1" s="318"/>
    </row>
    <row r="2" spans="1:8" ht="12.75" customHeight="1">
      <c r="A2" s="83"/>
      <c r="B2" s="134"/>
      <c r="C2" s="134"/>
      <c r="D2" s="134"/>
      <c r="E2" s="134"/>
    </row>
    <row r="3" spans="1:8" ht="15" customHeight="1">
      <c r="A3" s="326" t="s">
        <v>190</v>
      </c>
      <c r="B3" s="326"/>
      <c r="C3" s="326"/>
      <c r="D3" s="326"/>
      <c r="E3" s="326"/>
    </row>
    <row r="4" spans="1:8" ht="15" customHeight="1">
      <c r="A4" s="326" t="s">
        <v>198</v>
      </c>
      <c r="B4" s="326"/>
      <c r="C4" s="326"/>
      <c r="D4" s="326"/>
      <c r="E4" s="326"/>
    </row>
    <row r="5" spans="1:8" ht="14.25" customHeight="1" thickBot="1">
      <c r="A5" s="299"/>
      <c r="B5" s="300"/>
      <c r="C5" s="300"/>
      <c r="D5" s="300"/>
      <c r="E5" s="300"/>
    </row>
    <row r="6" spans="1:8" s="34" customFormat="1" ht="34.5" customHeight="1" thickBot="1">
      <c r="A6" s="301" t="s">
        <v>35</v>
      </c>
      <c r="B6" s="302" t="s">
        <v>31</v>
      </c>
      <c r="C6" s="302" t="s">
        <v>32</v>
      </c>
      <c r="D6" s="302" t="s">
        <v>33</v>
      </c>
      <c r="E6" s="303" t="s">
        <v>34</v>
      </c>
      <c r="F6" s="296"/>
    </row>
    <row r="7" spans="1:8" ht="21.75" customHeight="1">
      <c r="A7" s="304">
        <v>2009</v>
      </c>
      <c r="B7" s="257">
        <v>467.6</v>
      </c>
      <c r="C7" s="257">
        <v>415.6</v>
      </c>
      <c r="D7" s="258">
        <v>52</v>
      </c>
      <c r="E7" s="258">
        <v>11.120615911035072</v>
      </c>
      <c r="F7" s="87"/>
      <c r="G7"/>
      <c r="H7"/>
    </row>
    <row r="8" spans="1:8" ht="14.25">
      <c r="A8" s="305">
        <v>2010</v>
      </c>
      <c r="B8" s="259">
        <v>438.42500000000001</v>
      </c>
      <c r="C8" s="259">
        <v>392.27499999999998</v>
      </c>
      <c r="D8" s="260">
        <v>46.150000000000034</v>
      </c>
      <c r="E8" s="260">
        <v>10.526315789473692</v>
      </c>
      <c r="F8" s="87"/>
      <c r="G8"/>
      <c r="H8"/>
    </row>
    <row r="9" spans="1:8" ht="14.25">
      <c r="A9" s="305">
        <v>2011</v>
      </c>
      <c r="B9" s="259">
        <v>439.6</v>
      </c>
      <c r="C9" s="259">
        <v>393.1</v>
      </c>
      <c r="D9" s="260">
        <v>46.5</v>
      </c>
      <c r="E9" s="260">
        <v>10.577797998180163</v>
      </c>
      <c r="F9" s="87"/>
      <c r="G9"/>
      <c r="H9"/>
    </row>
    <row r="10" spans="1:8" ht="14.25">
      <c r="A10" s="305">
        <v>2012</v>
      </c>
      <c r="B10" s="259">
        <v>445.72500000000002</v>
      </c>
      <c r="C10" s="259">
        <v>388.92500000000001</v>
      </c>
      <c r="D10" s="260">
        <v>56.800000000000011</v>
      </c>
      <c r="E10" s="260">
        <v>12.743283414661507</v>
      </c>
      <c r="F10" s="87"/>
      <c r="G10"/>
      <c r="H10"/>
    </row>
    <row r="11" spans="1:8" ht="14.25">
      <c r="A11" s="305">
        <v>2013</v>
      </c>
      <c r="B11" s="259">
        <v>454.1</v>
      </c>
      <c r="C11" s="259">
        <v>393.3</v>
      </c>
      <c r="D11" s="260">
        <v>60.800000000000011</v>
      </c>
      <c r="E11" s="260">
        <v>13.389121338912135</v>
      </c>
      <c r="F11" s="87"/>
      <c r="G11"/>
      <c r="H11"/>
    </row>
    <row r="12" spans="1:8" ht="14.25">
      <c r="A12" s="305">
        <v>2014</v>
      </c>
      <c r="B12" s="259">
        <v>468.5</v>
      </c>
      <c r="C12" s="259">
        <v>420.7</v>
      </c>
      <c r="D12" s="260">
        <v>47.800000000000011</v>
      </c>
      <c r="E12" s="260">
        <v>10.202774813233727</v>
      </c>
      <c r="F12" s="87"/>
      <c r="G12"/>
      <c r="H12"/>
    </row>
    <row r="13" spans="1:8" ht="14.25">
      <c r="A13" s="305">
        <v>2015</v>
      </c>
      <c r="B13" s="259">
        <v>454.1</v>
      </c>
      <c r="C13" s="259">
        <v>414</v>
      </c>
      <c r="D13" s="260">
        <v>40.100000000000023</v>
      </c>
      <c r="E13" s="260">
        <v>8.8306540409601446</v>
      </c>
      <c r="F13" s="87"/>
      <c r="G13"/>
      <c r="H13"/>
    </row>
    <row r="14" spans="1:8" ht="14.25">
      <c r="A14" s="305">
        <v>2016</v>
      </c>
      <c r="B14" s="259">
        <v>468.92500000000001</v>
      </c>
      <c r="C14" s="259">
        <v>423.67500000000001</v>
      </c>
      <c r="D14" s="260">
        <v>45.25</v>
      </c>
      <c r="E14" s="260">
        <v>9.6497307671802517</v>
      </c>
      <c r="F14" s="87"/>
      <c r="G14"/>
      <c r="H14"/>
    </row>
    <row r="15" spans="1:8" ht="14.25">
      <c r="A15" s="305">
        <v>2017</v>
      </c>
      <c r="B15" s="259">
        <v>494.27499999999998</v>
      </c>
      <c r="C15" s="259">
        <v>448.02499999999998</v>
      </c>
      <c r="D15" s="260">
        <v>46.25</v>
      </c>
      <c r="E15" s="260">
        <v>9.357139244347783</v>
      </c>
      <c r="F15" s="87"/>
      <c r="G15"/>
      <c r="H15"/>
    </row>
    <row r="16" spans="1:8" ht="14.25">
      <c r="A16" s="305">
        <v>2018</v>
      </c>
      <c r="B16" s="259">
        <v>485.3</v>
      </c>
      <c r="C16" s="259">
        <v>442.4</v>
      </c>
      <c r="D16" s="260">
        <v>42.900000000000034</v>
      </c>
      <c r="E16" s="260">
        <v>8.8398928497836451</v>
      </c>
      <c r="F16" s="87"/>
      <c r="G16"/>
      <c r="H16"/>
    </row>
    <row r="17" spans="1:10" ht="14.25">
      <c r="A17" s="305">
        <v>2019</v>
      </c>
      <c r="B17" s="259">
        <v>493.6</v>
      </c>
      <c r="C17" s="259">
        <v>456.1</v>
      </c>
      <c r="D17" s="260">
        <v>37.5</v>
      </c>
      <c r="E17" s="260">
        <v>7.5972447325769856</v>
      </c>
      <c r="F17" s="87"/>
      <c r="G17"/>
      <c r="H17"/>
    </row>
    <row r="18" spans="1:10" ht="14.25">
      <c r="A18" s="305">
        <v>2020</v>
      </c>
      <c r="B18" s="259">
        <v>508.9</v>
      </c>
      <c r="C18" s="259">
        <v>460.5</v>
      </c>
      <c r="D18" s="260">
        <v>48.399999999999977</v>
      </c>
      <c r="E18" s="260">
        <v>9.5107093731577876</v>
      </c>
      <c r="F18" s="87"/>
      <c r="G18"/>
      <c r="H18"/>
    </row>
    <row r="19" spans="1:10" ht="14.25">
      <c r="A19" s="305">
        <v>2021</v>
      </c>
      <c r="B19" s="259">
        <v>490.375</v>
      </c>
      <c r="C19" s="259">
        <v>452</v>
      </c>
      <c r="D19" s="260">
        <v>38.375</v>
      </c>
      <c r="E19" s="260">
        <v>7.825643640071374</v>
      </c>
      <c r="F19" s="87"/>
      <c r="G19"/>
      <c r="H19"/>
    </row>
    <row r="20" spans="1:10" ht="14.25">
      <c r="A20" s="305">
        <v>2022</v>
      </c>
      <c r="B20" s="259">
        <v>514.27499999999998</v>
      </c>
      <c r="C20" s="259">
        <v>471.5</v>
      </c>
      <c r="D20" s="260">
        <v>42.774999999999977</v>
      </c>
      <c r="E20" s="260">
        <v>8.3175343930776293</v>
      </c>
      <c r="F20" s="87"/>
      <c r="G20"/>
      <c r="H20"/>
    </row>
    <row r="21" spans="1:10" ht="15" thickBot="1">
      <c r="A21" s="306" t="s">
        <v>216</v>
      </c>
      <c r="B21" s="307">
        <v>525.47500000000002</v>
      </c>
      <c r="C21" s="307">
        <v>486.32500000000005</v>
      </c>
      <c r="D21" s="308">
        <f>B21-C21</f>
        <v>39.149999999999977</v>
      </c>
      <c r="E21" s="308">
        <f t="shared" ref="E21" si="0">(D21/B21)*100</f>
        <v>7.4504020172225083</v>
      </c>
      <c r="F21" s="87"/>
      <c r="G21"/>
      <c r="H21"/>
    </row>
    <row r="22" spans="1:10" ht="14.25">
      <c r="A22" s="98" t="s">
        <v>84</v>
      </c>
      <c r="B22" s="297"/>
      <c r="C22" s="297"/>
      <c r="D22" s="297"/>
      <c r="E22" s="297"/>
      <c r="F22" s="87"/>
      <c r="G22"/>
      <c r="H22"/>
    </row>
    <row r="23" spans="1:10" ht="14.25">
      <c r="A23" s="98" t="s">
        <v>85</v>
      </c>
      <c r="B23" s="297"/>
      <c r="C23" s="297"/>
      <c r="D23" s="297"/>
      <c r="E23" s="297"/>
      <c r="F23" s="87"/>
      <c r="G23"/>
      <c r="H23"/>
    </row>
    <row r="24" spans="1:10" ht="14.25">
      <c r="A24" s="96" t="s">
        <v>44</v>
      </c>
      <c r="B24" s="96"/>
      <c r="C24" s="96"/>
      <c r="D24" s="298"/>
      <c r="E24" s="96"/>
      <c r="F24" s="87"/>
      <c r="G24"/>
      <c r="H24"/>
      <c r="J24" s="19"/>
    </row>
    <row r="25" spans="1:10" ht="16.5">
      <c r="A25" s="361" t="s">
        <v>197</v>
      </c>
      <c r="B25" s="361"/>
      <c r="C25" s="361"/>
      <c r="D25" s="361"/>
      <c r="E25" s="361"/>
      <c r="F25" s="87"/>
      <c r="G25"/>
      <c r="H25"/>
    </row>
    <row r="26" spans="1:10" ht="14.25">
      <c r="A26" s="98" t="s">
        <v>86</v>
      </c>
      <c r="B26" s="96"/>
      <c r="C26" s="96"/>
      <c r="D26" s="96"/>
      <c r="E26" s="96"/>
      <c r="F26" s="87"/>
    </row>
    <row r="27" spans="1:10" ht="16.5">
      <c r="A27" s="67"/>
      <c r="B27" s="75"/>
      <c r="C27" s="75"/>
      <c r="D27" s="75"/>
      <c r="E27" s="75"/>
    </row>
  </sheetData>
  <mergeCells count="4">
    <mergeCell ref="A1:E1"/>
    <mergeCell ref="A3:E3"/>
    <mergeCell ref="A4:E4"/>
    <mergeCell ref="A25:E25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M42"/>
  <sheetViews>
    <sheetView showGridLines="0" view="pageBreakPreview" zoomScale="85" zoomScaleNormal="75" zoomScaleSheetLayoutView="85" workbookViewId="0">
      <selection activeCell="J54" sqref="J54"/>
    </sheetView>
  </sheetViews>
  <sheetFormatPr baseColWidth="10" defaultColWidth="8.42578125" defaultRowHeight="12.75"/>
  <cols>
    <col min="1" max="1" width="79.28515625" style="35" customWidth="1"/>
    <col min="2" max="2" width="20.140625" style="40" customWidth="1"/>
    <col min="3" max="5" width="16.7109375" style="40" customWidth="1"/>
    <col min="6" max="6" width="16.7109375" style="36" customWidth="1"/>
    <col min="7" max="7" width="9.28515625" style="35" hidden="1" customWidth="1"/>
    <col min="8" max="8" width="9.28515625" style="35" customWidth="1"/>
    <col min="9" max="9" width="9.85546875" style="43" bestFit="1" customWidth="1"/>
    <col min="10" max="10" width="8.42578125" style="35" customWidth="1"/>
    <col min="11" max="11" width="10.85546875" style="43" bestFit="1" customWidth="1"/>
    <col min="12" max="16384" width="8.42578125" style="35"/>
  </cols>
  <sheetData>
    <row r="1" spans="1:11" s="13" customFormat="1" ht="18.75">
      <c r="A1" s="318" t="s">
        <v>156</v>
      </c>
      <c r="B1" s="318"/>
      <c r="C1" s="318"/>
      <c r="D1" s="318"/>
      <c r="E1" s="318"/>
      <c r="F1" s="318"/>
      <c r="G1" s="46"/>
      <c r="H1" s="43"/>
      <c r="I1" s="24"/>
      <c r="K1" s="24"/>
    </row>
    <row r="2" spans="1:11" ht="13.15" customHeight="1">
      <c r="A2" s="83"/>
      <c r="B2" s="84"/>
      <c r="C2" s="84"/>
      <c r="D2" s="84"/>
      <c r="E2" s="84"/>
      <c r="F2" s="84"/>
      <c r="G2" s="47"/>
      <c r="H2" s="43"/>
    </row>
    <row r="3" spans="1:11" ht="15" customHeight="1">
      <c r="A3" s="337" t="s">
        <v>212</v>
      </c>
      <c r="B3" s="337"/>
      <c r="C3" s="337"/>
      <c r="D3" s="337"/>
      <c r="E3" s="337"/>
      <c r="F3" s="337"/>
      <c r="G3" s="48"/>
      <c r="H3" s="43"/>
      <c r="J3" s="43"/>
      <c r="K3" s="35"/>
    </row>
    <row r="4" spans="1:11" ht="17.25" thickBot="1">
      <c r="A4" s="67"/>
      <c r="B4" s="71"/>
      <c r="C4" s="71"/>
      <c r="D4" s="71"/>
      <c r="E4" s="71"/>
      <c r="F4" s="68"/>
      <c r="G4" s="49"/>
      <c r="H4" s="50"/>
    </row>
    <row r="5" spans="1:11" ht="32.25" customHeight="1">
      <c r="A5" s="329" t="s">
        <v>17</v>
      </c>
      <c r="B5" s="332" t="s">
        <v>1</v>
      </c>
      <c r="C5" s="332"/>
      <c r="D5" s="332" t="s">
        <v>2</v>
      </c>
      <c r="E5" s="332" t="s">
        <v>2</v>
      </c>
      <c r="F5" s="338" t="s">
        <v>193</v>
      </c>
      <c r="G5" s="51"/>
      <c r="H5" s="52"/>
    </row>
    <row r="6" spans="1:11" ht="13.15" customHeight="1">
      <c r="A6" s="330"/>
      <c r="B6" s="333" t="s">
        <v>3</v>
      </c>
      <c r="C6" s="335" t="s">
        <v>43</v>
      </c>
      <c r="D6" s="333" t="s">
        <v>3</v>
      </c>
      <c r="E6" s="335" t="s">
        <v>43</v>
      </c>
      <c r="F6" s="339"/>
      <c r="G6" s="51"/>
      <c r="H6" s="52"/>
    </row>
    <row r="7" spans="1:11" ht="24" customHeight="1" thickBot="1">
      <c r="A7" s="331"/>
      <c r="B7" s="334"/>
      <c r="C7" s="336"/>
      <c r="D7" s="334"/>
      <c r="E7" s="336"/>
      <c r="F7" s="340"/>
      <c r="G7" s="51"/>
      <c r="H7" s="52"/>
      <c r="K7" s="35"/>
    </row>
    <row r="8" spans="1:11" ht="24.75" customHeight="1">
      <c r="A8" s="122" t="s">
        <v>96</v>
      </c>
      <c r="B8" s="123">
        <v>3244</v>
      </c>
      <c r="C8" s="124">
        <v>15.945733385764846</v>
      </c>
      <c r="D8" s="123">
        <v>4347</v>
      </c>
      <c r="E8" s="124">
        <v>17.40958788898234</v>
      </c>
      <c r="F8" s="312">
        <v>31.879434236021844</v>
      </c>
      <c r="G8" s="49"/>
      <c r="H8" s="52"/>
      <c r="J8" s="43"/>
      <c r="K8" s="35"/>
    </row>
    <row r="9" spans="1:11" ht="12.75" customHeight="1">
      <c r="A9" s="92" t="s">
        <v>97</v>
      </c>
      <c r="B9" s="93">
        <v>550</v>
      </c>
      <c r="C9" s="125">
        <v>2.7034998033818325</v>
      </c>
      <c r="D9" s="93">
        <v>881</v>
      </c>
      <c r="E9" s="125">
        <v>3.5283751852296845</v>
      </c>
      <c r="F9" s="313">
        <v>5.8954781627154462</v>
      </c>
      <c r="G9" s="31"/>
      <c r="H9" s="52"/>
      <c r="J9" s="43"/>
      <c r="K9" s="35"/>
    </row>
    <row r="10" spans="1:11" ht="12.75" customHeight="1">
      <c r="A10" s="92" t="s">
        <v>98</v>
      </c>
      <c r="B10" s="93">
        <v>1318</v>
      </c>
      <c r="C10" s="125">
        <v>6.4785686197404644</v>
      </c>
      <c r="D10" s="93">
        <v>1754</v>
      </c>
      <c r="E10" s="125">
        <v>7.0247106411950826</v>
      </c>
      <c r="F10" s="313">
        <v>13.123263467838317</v>
      </c>
      <c r="G10" s="31"/>
      <c r="H10" s="52"/>
      <c r="J10" s="43"/>
      <c r="K10" s="35"/>
    </row>
    <row r="11" spans="1:11" ht="12.75" customHeight="1">
      <c r="A11" s="92" t="s">
        <v>99</v>
      </c>
      <c r="B11" s="93">
        <v>1609</v>
      </c>
      <c r="C11" s="125">
        <v>7.9089657884388513</v>
      </c>
      <c r="D11" s="93">
        <v>2011</v>
      </c>
      <c r="E11" s="125">
        <v>8.0539869438103242</v>
      </c>
      <c r="F11" s="313">
        <v>8.8000483356254176</v>
      </c>
      <c r="G11" s="49"/>
      <c r="H11" s="52"/>
      <c r="J11" s="43"/>
      <c r="K11" s="35"/>
    </row>
    <row r="12" spans="1:11" ht="12.75" customHeight="1">
      <c r="A12" s="92" t="s">
        <v>100</v>
      </c>
      <c r="B12" s="93">
        <v>1620</v>
      </c>
      <c r="C12" s="125">
        <v>7.9630357845064879</v>
      </c>
      <c r="D12" s="93">
        <v>1990</v>
      </c>
      <c r="E12" s="125">
        <v>7.9698826544915695</v>
      </c>
      <c r="F12" s="313">
        <v>12.111490411505008</v>
      </c>
      <c r="G12" s="49"/>
      <c r="H12" s="52"/>
      <c r="J12" s="43"/>
      <c r="K12" s="35"/>
    </row>
    <row r="13" spans="1:11" ht="12.75" customHeight="1">
      <c r="A13" s="92" t="s">
        <v>101</v>
      </c>
      <c r="B13" s="93">
        <v>363</v>
      </c>
      <c r="C13" s="125">
        <v>1.7843098702320093</v>
      </c>
      <c r="D13" s="93">
        <v>515</v>
      </c>
      <c r="E13" s="125">
        <v>2.0625575713885218</v>
      </c>
      <c r="F13" s="313">
        <v>3.6929603622461498</v>
      </c>
      <c r="G13" s="49"/>
      <c r="H13" s="52"/>
      <c r="J13" s="43"/>
      <c r="K13" s="35"/>
    </row>
    <row r="14" spans="1:11" ht="12.75" customHeight="1">
      <c r="A14" s="92" t="s">
        <v>102</v>
      </c>
      <c r="B14" s="93">
        <v>10924</v>
      </c>
      <c r="C14" s="125">
        <v>53.696421549351157</v>
      </c>
      <c r="D14" s="93">
        <v>12443</v>
      </c>
      <c r="E14" s="125">
        <v>49.833793904441507</v>
      </c>
      <c r="F14" s="313">
        <v>14.503398033993609</v>
      </c>
      <c r="G14" s="49"/>
      <c r="H14" s="52"/>
      <c r="J14" s="43"/>
      <c r="K14" s="35"/>
    </row>
    <row r="15" spans="1:11" ht="12.75" customHeight="1">
      <c r="A15" s="92" t="s">
        <v>103</v>
      </c>
      <c r="B15" s="93">
        <v>716</v>
      </c>
      <c r="C15" s="125">
        <v>3.5194651985843493</v>
      </c>
      <c r="D15" s="93">
        <v>1028</v>
      </c>
      <c r="E15" s="125">
        <v>4.1171052104609718</v>
      </c>
      <c r="F15" s="313">
        <v>9.9939269900542111</v>
      </c>
      <c r="G15" s="16"/>
      <c r="H15" s="43"/>
      <c r="J15" s="43"/>
      <c r="K15" s="35"/>
    </row>
    <row r="16" spans="1:11" ht="12.75" customHeight="1" thickBot="1">
      <c r="A16" s="126"/>
      <c r="B16" s="127"/>
      <c r="C16" s="128"/>
      <c r="D16" s="129"/>
      <c r="E16" s="128"/>
      <c r="F16" s="130"/>
      <c r="G16" s="16"/>
      <c r="H16" s="43"/>
      <c r="J16" s="43"/>
      <c r="K16" s="35"/>
    </row>
    <row r="17" spans="1:13" ht="12.75" customHeight="1" thickBot="1">
      <c r="A17" s="118" t="s">
        <v>53</v>
      </c>
      <c r="B17" s="119">
        <v>20344</v>
      </c>
      <c r="C17" s="120">
        <v>99.999999999999986</v>
      </c>
      <c r="D17" s="119">
        <v>24969</v>
      </c>
      <c r="E17" s="120">
        <v>100</v>
      </c>
      <c r="F17" s="121">
        <v>100</v>
      </c>
      <c r="H17" s="43"/>
      <c r="J17" s="43"/>
      <c r="K17" s="35"/>
    </row>
    <row r="18" spans="1:13" ht="12.75" customHeight="1">
      <c r="A18" s="98" t="s">
        <v>211</v>
      </c>
      <c r="B18" s="116"/>
      <c r="C18" s="116"/>
      <c r="D18" s="117"/>
      <c r="E18" s="117"/>
      <c r="F18" s="113"/>
      <c r="H18" s="43"/>
      <c r="J18" s="43"/>
      <c r="K18" s="35"/>
    </row>
    <row r="19" spans="1:13" ht="12.75" customHeight="1">
      <c r="A19" s="98" t="s">
        <v>199</v>
      </c>
      <c r="B19" s="112"/>
      <c r="C19" s="113"/>
      <c r="D19" s="112"/>
      <c r="E19" s="113"/>
      <c r="F19" s="113"/>
      <c r="H19" s="43"/>
      <c r="J19" s="43"/>
      <c r="K19" s="35"/>
    </row>
    <row r="20" spans="1:13" ht="13.5" customHeight="1">
      <c r="A20" s="114" t="s">
        <v>191</v>
      </c>
      <c r="B20" s="113"/>
      <c r="C20" s="113"/>
      <c r="D20" s="113"/>
      <c r="E20" s="113"/>
      <c r="F20" s="115"/>
    </row>
    <row r="21" spans="1:13" ht="31.5" customHeight="1">
      <c r="A21" s="69"/>
      <c r="B21" s="70"/>
      <c r="C21" s="70"/>
      <c r="D21" s="71"/>
      <c r="E21" s="71"/>
      <c r="F21" s="67"/>
    </row>
    <row r="22" spans="1:13" ht="12.75" customHeight="1">
      <c r="A22" s="2"/>
      <c r="B22" s="44"/>
      <c r="C22" s="44"/>
      <c r="F22" s="45"/>
    </row>
    <row r="23" spans="1:13" ht="12.75" customHeight="1">
      <c r="A23" s="2"/>
      <c r="B23" s="37"/>
      <c r="C23" s="327"/>
      <c r="D23" s="327"/>
      <c r="E23" s="327"/>
      <c r="F23" s="45"/>
    </row>
    <row r="24" spans="1:13" ht="12.75" customHeight="1">
      <c r="A24" s="2"/>
      <c r="B24" s="38"/>
      <c r="C24" s="38"/>
      <c r="F24" s="45"/>
    </row>
    <row r="25" spans="1:13" ht="12.75" customHeight="1">
      <c r="A25" s="32"/>
      <c r="B25" s="44"/>
      <c r="C25" s="44"/>
      <c r="F25" s="45"/>
    </row>
    <row r="26" spans="1:13" ht="12.75" customHeight="1">
      <c r="A26" s="2"/>
      <c r="B26" s="44"/>
      <c r="C26" s="44"/>
      <c r="F26" s="45"/>
    </row>
    <row r="27" spans="1:13" ht="12.75" customHeight="1">
      <c r="A27" s="2"/>
      <c r="B27" s="39"/>
      <c r="C27" s="328"/>
      <c r="D27" s="328"/>
      <c r="F27" s="45"/>
    </row>
    <row r="28" spans="1:13" ht="12.75" customHeight="1">
      <c r="A28" s="53"/>
      <c r="B28" s="45"/>
      <c r="C28" s="45"/>
      <c r="F28" s="45"/>
    </row>
    <row r="29" spans="1:13" ht="12.75" customHeight="1">
      <c r="A29" s="53"/>
      <c r="B29" s="45"/>
      <c r="C29" s="45"/>
      <c r="F29" s="45"/>
    </row>
    <row r="30" spans="1:13" ht="12.75" customHeight="1">
      <c r="A30"/>
      <c r="F30" s="45"/>
    </row>
    <row r="31" spans="1:13">
      <c r="A31"/>
      <c r="F31" s="45"/>
    </row>
    <row r="32" spans="1:13">
      <c r="A32" s="40"/>
      <c r="B32" s="36"/>
      <c r="C32" s="36"/>
      <c r="D32" s="53"/>
      <c r="E32" s="53"/>
      <c r="F32" s="27"/>
      <c r="G32" s="27"/>
      <c r="H32" s="27"/>
      <c r="I32" s="28"/>
      <c r="J32" s="27"/>
      <c r="K32" s="28"/>
      <c r="L32" s="27"/>
      <c r="M32" s="27"/>
    </row>
    <row r="33" spans="1:6">
      <c r="A33" s="40"/>
      <c r="B33" s="36"/>
      <c r="C33" s="36"/>
      <c r="D33" s="53"/>
      <c r="E33" s="53"/>
      <c r="F33" s="35"/>
    </row>
    <row r="34" spans="1:6">
      <c r="A34" s="40"/>
      <c r="B34" s="36"/>
      <c r="C34" s="36"/>
      <c r="D34" s="53"/>
      <c r="E34" s="53"/>
      <c r="F34" s="35"/>
    </row>
    <row r="35" spans="1:6">
      <c r="A35" s="40"/>
      <c r="B35" s="36"/>
      <c r="C35" s="36"/>
      <c r="D35" s="53"/>
      <c r="E35" s="53"/>
      <c r="F35" s="35"/>
    </row>
    <row r="36" spans="1:6">
      <c r="A36" s="40"/>
      <c r="B36" s="36"/>
      <c r="C36" s="36"/>
      <c r="D36" s="53"/>
      <c r="E36" s="53"/>
      <c r="F36" s="35"/>
    </row>
    <row r="37" spans="1:6">
      <c r="A37" s="40"/>
      <c r="B37" s="36"/>
      <c r="C37" s="36"/>
      <c r="D37" s="53"/>
      <c r="E37" s="53"/>
      <c r="F37" s="35"/>
    </row>
    <row r="38" spans="1:6">
      <c r="A38" s="40"/>
      <c r="B38" s="36"/>
      <c r="C38" s="36"/>
      <c r="D38" s="53"/>
      <c r="E38" s="53"/>
      <c r="F38" s="35"/>
    </row>
    <row r="39" spans="1:6">
      <c r="A39" s="40"/>
      <c r="B39" s="36"/>
      <c r="C39" s="36"/>
      <c r="D39" s="53"/>
      <c r="E39" s="53"/>
      <c r="F39" s="35"/>
    </row>
    <row r="40" spans="1:6">
      <c r="A40" s="40"/>
      <c r="B40" s="36"/>
      <c r="C40" s="36"/>
      <c r="D40" s="53"/>
      <c r="E40" s="53"/>
      <c r="F40" s="35"/>
    </row>
    <row r="41" spans="1:6">
      <c r="A41" s="40"/>
      <c r="B41" s="36"/>
      <c r="C41" s="36"/>
      <c r="D41" s="53"/>
      <c r="E41" s="53"/>
      <c r="F41" s="35"/>
    </row>
    <row r="42" spans="1:6">
      <c r="A42" s="40"/>
      <c r="B42" s="36"/>
      <c r="C42" s="36"/>
      <c r="D42" s="53"/>
      <c r="E42" s="53"/>
      <c r="F42" s="35"/>
    </row>
  </sheetData>
  <mergeCells count="12">
    <mergeCell ref="C23:E23"/>
    <mergeCell ref="C27:D27"/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F5:F7"/>
  </mergeCells>
  <phoneticPr fontId="10" type="noConversion"/>
  <hyperlinks>
    <hyperlink ref="A20" r:id="rId1" display="Enlace" xr:uid="{00000000-0004-0000-0100-000000000000}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">
    <pageSetUpPr fitToPage="1"/>
  </sheetPr>
  <dimension ref="A1:J31"/>
  <sheetViews>
    <sheetView showGridLines="0" view="pageBreakPreview" topLeftCell="A4" zoomScale="85" zoomScaleNormal="75" zoomScaleSheetLayoutView="85" workbookViewId="0">
      <selection activeCell="M50" sqref="M50"/>
    </sheetView>
  </sheetViews>
  <sheetFormatPr baseColWidth="10" defaultColWidth="11.42578125" defaultRowHeight="12.75"/>
  <cols>
    <col min="1" max="1" width="74.140625" style="35" customWidth="1"/>
    <col min="2" max="2" width="18.42578125" style="41" customWidth="1"/>
    <col min="3" max="7" width="12.7109375" style="41" customWidth="1"/>
    <col min="8" max="8" width="6.7109375" style="35" customWidth="1"/>
    <col min="9" max="9" width="12.7109375" style="35" customWidth="1"/>
    <col min="10" max="16384" width="11.42578125" style="35"/>
  </cols>
  <sheetData>
    <row r="1" spans="1:10" s="13" customFormat="1" ht="18" customHeight="1">
      <c r="A1" s="318" t="s">
        <v>156</v>
      </c>
      <c r="B1" s="318"/>
      <c r="C1" s="318"/>
      <c r="D1" s="318"/>
      <c r="E1" s="318"/>
      <c r="F1" s="318"/>
      <c r="G1" s="318"/>
    </row>
    <row r="2" spans="1:10" ht="12.75" customHeight="1">
      <c r="A2" s="134"/>
      <c r="B2" s="84"/>
      <c r="C2" s="84"/>
      <c r="D2" s="84"/>
      <c r="E2" s="84"/>
      <c r="F2" s="84"/>
      <c r="G2" s="84"/>
    </row>
    <row r="3" spans="1:10" ht="15" customHeight="1">
      <c r="A3" s="337" t="s">
        <v>184</v>
      </c>
      <c r="B3" s="337"/>
      <c r="C3" s="337"/>
      <c r="D3" s="337"/>
      <c r="E3" s="337"/>
      <c r="F3" s="337"/>
      <c r="G3" s="337"/>
      <c r="H3" s="43"/>
      <c r="I3" s="43"/>
      <c r="J3" s="43"/>
    </row>
    <row r="4" spans="1:10" ht="15" customHeight="1">
      <c r="A4" s="337" t="s">
        <v>214</v>
      </c>
      <c r="B4" s="337"/>
      <c r="C4" s="337"/>
      <c r="D4" s="337"/>
      <c r="E4" s="337"/>
      <c r="F4" s="337"/>
      <c r="G4" s="337"/>
      <c r="H4" s="43"/>
      <c r="I4" s="43"/>
      <c r="J4" s="43"/>
    </row>
    <row r="5" spans="1:10" ht="12.75" customHeight="1" thickBot="1">
      <c r="A5" s="72"/>
      <c r="B5" s="72"/>
      <c r="C5" s="72"/>
      <c r="D5" s="72"/>
      <c r="E5" s="72"/>
      <c r="F5" s="72"/>
      <c r="G5" s="145"/>
      <c r="H5" s="43"/>
      <c r="I5" s="43"/>
      <c r="J5" s="43"/>
    </row>
    <row r="6" spans="1:10" ht="18.75" customHeight="1">
      <c r="A6" s="341" t="s">
        <v>17</v>
      </c>
      <c r="B6" s="343" t="s">
        <v>1</v>
      </c>
      <c r="C6" s="343"/>
      <c r="D6" s="343"/>
      <c r="E6" s="343" t="s">
        <v>2</v>
      </c>
      <c r="F6" s="343"/>
      <c r="G6" s="344"/>
      <c r="I6" s="41"/>
    </row>
    <row r="7" spans="1:10" ht="33" customHeight="1" thickBot="1">
      <c r="A7" s="342"/>
      <c r="B7" s="146">
        <v>2022</v>
      </c>
      <c r="C7" s="146">
        <v>2023</v>
      </c>
      <c r="D7" s="147" t="s">
        <v>213</v>
      </c>
      <c r="E7" s="146">
        <v>2022</v>
      </c>
      <c r="F7" s="146">
        <v>2023</v>
      </c>
      <c r="G7" s="147" t="s">
        <v>213</v>
      </c>
      <c r="H7" s="41"/>
      <c r="I7" s="38"/>
    </row>
    <row r="8" spans="1:10" ht="25.5" customHeight="1">
      <c r="A8" s="135" t="s">
        <v>96</v>
      </c>
      <c r="B8" s="136">
        <v>3477</v>
      </c>
      <c r="C8" s="136">
        <v>3244</v>
      </c>
      <c r="D8" s="137">
        <f t="shared" ref="D8:D15" si="0">((C8-B8)/B8)*100</f>
        <v>-6.7011791774518255</v>
      </c>
      <c r="E8" s="136">
        <v>4490</v>
      </c>
      <c r="F8" s="136">
        <v>4347</v>
      </c>
      <c r="G8" s="138">
        <f>((F8-E8)/E8)*100</f>
        <v>-3.184855233853007</v>
      </c>
      <c r="I8" s="36"/>
    </row>
    <row r="9" spans="1:10" ht="12.75" customHeight="1">
      <c r="A9" s="139" t="s">
        <v>97</v>
      </c>
      <c r="B9" s="85">
        <v>599</v>
      </c>
      <c r="C9" s="85">
        <v>550</v>
      </c>
      <c r="D9" s="86">
        <f t="shared" si="0"/>
        <v>-8.1803005008347256</v>
      </c>
      <c r="E9" s="85">
        <v>894</v>
      </c>
      <c r="F9" s="85">
        <v>881</v>
      </c>
      <c r="G9" s="140">
        <f t="shared" ref="G9:G15" si="1">((F9-E9)/E9)*100</f>
        <v>-1.4541387024608501</v>
      </c>
      <c r="I9" s="38"/>
    </row>
    <row r="10" spans="1:10" ht="12.75" customHeight="1">
      <c r="A10" s="139" t="s">
        <v>98</v>
      </c>
      <c r="B10" s="85">
        <v>1445</v>
      </c>
      <c r="C10" s="85">
        <v>1318</v>
      </c>
      <c r="D10" s="86">
        <f t="shared" si="0"/>
        <v>-8.7889273356401389</v>
      </c>
      <c r="E10" s="85">
        <v>1846</v>
      </c>
      <c r="F10" s="85">
        <v>1754</v>
      </c>
      <c r="G10" s="140">
        <f t="shared" si="1"/>
        <v>-4.9837486457204765</v>
      </c>
      <c r="I10" s="36"/>
    </row>
    <row r="11" spans="1:10" ht="12.75" customHeight="1">
      <c r="A11" s="139" t="s">
        <v>99</v>
      </c>
      <c r="B11" s="85">
        <v>1707</v>
      </c>
      <c r="C11" s="85">
        <v>1609</v>
      </c>
      <c r="D11" s="86">
        <f t="shared" si="0"/>
        <v>-5.7410661980082018</v>
      </c>
      <c r="E11" s="85">
        <v>2071</v>
      </c>
      <c r="F11" s="85">
        <v>2011</v>
      </c>
      <c r="G11" s="140">
        <f t="shared" si="1"/>
        <v>-2.8971511347175278</v>
      </c>
      <c r="I11" s="38"/>
    </row>
    <row r="12" spans="1:10" ht="12.75" customHeight="1">
      <c r="A12" s="139" t="s">
        <v>100</v>
      </c>
      <c r="B12" s="85">
        <v>1694</v>
      </c>
      <c r="C12" s="85">
        <v>1620</v>
      </c>
      <c r="D12" s="86">
        <f t="shared" si="0"/>
        <v>-4.3683589138134593</v>
      </c>
      <c r="E12" s="85">
        <v>2032</v>
      </c>
      <c r="F12" s="85">
        <v>1990</v>
      </c>
      <c r="G12" s="140">
        <f t="shared" si="1"/>
        <v>-2.066929133858268</v>
      </c>
      <c r="I12" s="36"/>
    </row>
    <row r="13" spans="1:10" ht="12.75" customHeight="1">
      <c r="A13" s="139" t="s">
        <v>101</v>
      </c>
      <c r="B13" s="85">
        <v>389</v>
      </c>
      <c r="C13" s="85">
        <v>363</v>
      </c>
      <c r="D13" s="86">
        <f t="shared" si="0"/>
        <v>-6.6838046272493568</v>
      </c>
      <c r="E13" s="85">
        <v>521</v>
      </c>
      <c r="F13" s="85">
        <v>515</v>
      </c>
      <c r="G13" s="140">
        <f t="shared" si="1"/>
        <v>-1.1516314779270633</v>
      </c>
      <c r="I13" s="38"/>
    </row>
    <row r="14" spans="1:10" ht="12.75" customHeight="1">
      <c r="A14" s="139" t="s">
        <v>102</v>
      </c>
      <c r="B14" s="85">
        <v>11591</v>
      </c>
      <c r="C14" s="85">
        <v>10924</v>
      </c>
      <c r="D14" s="86">
        <f t="shared" si="0"/>
        <v>-5.7544646708653264</v>
      </c>
      <c r="E14" s="85">
        <v>12987</v>
      </c>
      <c r="F14" s="85">
        <v>12443</v>
      </c>
      <c r="G14" s="140">
        <f t="shared" si="1"/>
        <v>-4.1888041888041894</v>
      </c>
      <c r="I14" s="38"/>
    </row>
    <row r="15" spans="1:10" ht="12.75" customHeight="1">
      <c r="A15" s="139" t="s">
        <v>103</v>
      </c>
      <c r="B15" s="85">
        <v>759</v>
      </c>
      <c r="C15" s="85">
        <v>716</v>
      </c>
      <c r="D15" s="86">
        <f t="shared" si="0"/>
        <v>-5.6653491436100127</v>
      </c>
      <c r="E15" s="85">
        <v>1038</v>
      </c>
      <c r="F15" s="85">
        <v>1028</v>
      </c>
      <c r="G15" s="140">
        <f t="shared" si="1"/>
        <v>-0.96339113680154131</v>
      </c>
      <c r="I15" s="38"/>
    </row>
    <row r="16" spans="1:10" ht="12.75" customHeight="1" thickBot="1">
      <c r="A16" s="141"/>
      <c r="B16" s="142"/>
      <c r="C16" s="142"/>
      <c r="D16" s="143"/>
      <c r="E16" s="142"/>
      <c r="F16" s="142"/>
      <c r="G16" s="144"/>
      <c r="I16" s="38"/>
    </row>
    <row r="17" spans="1:9" ht="19.5" customHeight="1" thickBot="1">
      <c r="A17" s="149" t="s">
        <v>53</v>
      </c>
      <c r="B17" s="150">
        <v>21661</v>
      </c>
      <c r="C17" s="150">
        <v>20344</v>
      </c>
      <c r="D17" s="151">
        <f>((C17-B17)/B17)*100</f>
        <v>-6.0800517058307557</v>
      </c>
      <c r="E17" s="150">
        <v>25879</v>
      </c>
      <c r="F17" s="150">
        <v>24969</v>
      </c>
      <c r="G17" s="152">
        <f>((F17-E17)/E17)*100</f>
        <v>-3.5163646199621312</v>
      </c>
      <c r="I17" s="38"/>
    </row>
    <row r="18" spans="1:9" ht="19.5" customHeight="1">
      <c r="A18" s="88" t="s">
        <v>209</v>
      </c>
      <c r="B18" s="148"/>
      <c r="C18" s="148"/>
      <c r="D18" s="148"/>
      <c r="E18" s="148"/>
      <c r="F18" s="148"/>
      <c r="G18" s="133"/>
      <c r="I18" s="29"/>
    </row>
    <row r="19" spans="1:9" ht="12.75" customHeight="1">
      <c r="A19" s="88" t="s">
        <v>60</v>
      </c>
      <c r="B19" s="132"/>
      <c r="C19" s="132"/>
      <c r="D19" s="133"/>
      <c r="E19" s="132"/>
      <c r="F19" s="132"/>
      <c r="G19" s="133"/>
    </row>
    <row r="20" spans="1:9" ht="12.75" customHeight="1">
      <c r="A20" s="2"/>
      <c r="B20" s="39"/>
      <c r="C20" s="39"/>
      <c r="D20" s="39"/>
      <c r="E20" s="39"/>
    </row>
    <row r="21" spans="1:9" ht="12.75" customHeight="1">
      <c r="A21" s="2"/>
      <c r="B21" s="39"/>
      <c r="C21" s="54"/>
      <c r="D21" s="54"/>
      <c r="E21" s="54"/>
      <c r="F21" s="54"/>
      <c r="G21" s="40"/>
    </row>
    <row r="22" spans="1:9" ht="12.75" customHeight="1">
      <c r="A22" s="2"/>
      <c r="B22" s="44"/>
      <c r="C22" s="44"/>
      <c r="D22" s="45"/>
      <c r="E22" s="45"/>
      <c r="F22" s="40"/>
      <c r="G22" s="40"/>
    </row>
    <row r="23" spans="1:9" ht="12.75" customHeight="1">
      <c r="A23" s="2"/>
      <c r="B23" s="37"/>
      <c r="C23" s="327"/>
      <c r="D23" s="327"/>
      <c r="E23" s="327"/>
      <c r="F23" s="327"/>
      <c r="G23" s="327"/>
    </row>
    <row r="24" spans="1:9" ht="12.75" customHeight="1">
      <c r="A24" s="2"/>
      <c r="B24" s="38"/>
      <c r="C24" s="38"/>
      <c r="D24" s="38"/>
      <c r="E24" s="38"/>
      <c r="F24" s="40"/>
      <c r="G24" s="40"/>
    </row>
    <row r="25" spans="1:9" ht="12.75" customHeight="1">
      <c r="A25" s="32"/>
      <c r="B25" s="44"/>
      <c r="C25" s="44"/>
      <c r="D25" s="45"/>
      <c r="E25" s="45"/>
      <c r="F25" s="40"/>
      <c r="G25" s="40"/>
    </row>
    <row r="26" spans="1:9" ht="12.75" customHeight="1">
      <c r="A26" s="2"/>
      <c r="B26" s="44"/>
      <c r="C26" s="44"/>
      <c r="D26" s="45"/>
      <c r="E26" s="45"/>
      <c r="F26" s="40"/>
      <c r="G26" s="40"/>
    </row>
    <row r="27" spans="1:9" ht="12.75" customHeight="1">
      <c r="A27" s="2"/>
      <c r="B27" s="39"/>
      <c r="C27" s="328"/>
      <c r="D27" s="328"/>
      <c r="E27" s="328"/>
      <c r="F27" s="328"/>
      <c r="G27" s="40"/>
      <c r="H27" s="55"/>
    </row>
    <row r="28" spans="1:9" ht="12.75" customHeight="1">
      <c r="A28" s="53"/>
      <c r="B28" s="45"/>
      <c r="C28" s="45"/>
      <c r="F28" s="40"/>
      <c r="G28" s="40"/>
      <c r="H28" s="55"/>
    </row>
    <row r="31" spans="1:9">
      <c r="A31" s="30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1:R25"/>
  <sheetViews>
    <sheetView showGridLines="0" view="pageBreakPreview" zoomScale="115" zoomScaleNormal="75" zoomScaleSheetLayoutView="115" workbookViewId="0">
      <selection activeCell="B17" sqref="B17:I17"/>
    </sheetView>
  </sheetViews>
  <sheetFormatPr baseColWidth="10" defaultColWidth="11.42578125" defaultRowHeight="12.75"/>
  <cols>
    <col min="1" max="1" width="72" style="35" customWidth="1"/>
    <col min="2" max="7" width="15.7109375" style="41" customWidth="1"/>
    <col min="8" max="9" width="15.7109375" style="35" customWidth="1"/>
    <col min="10" max="10" width="10.28515625" style="35" customWidth="1"/>
    <col min="11" max="11" width="4.5703125" style="43" bestFit="1" customWidth="1"/>
    <col min="12" max="12" width="6.5703125" style="43" customWidth="1"/>
    <col min="13" max="13" width="4.5703125" style="43" bestFit="1" customWidth="1"/>
    <col min="14" max="14" width="5.85546875" style="43" customWidth="1"/>
    <col min="15" max="15" width="4.5703125" style="43" bestFit="1" customWidth="1"/>
    <col min="16" max="16" width="6.5703125" style="43" bestFit="1" customWidth="1"/>
    <col min="17" max="17" width="4.5703125" style="43" bestFit="1" customWidth="1"/>
    <col min="18" max="18" width="6.5703125" style="43" bestFit="1" customWidth="1"/>
    <col min="19" max="16384" width="11.42578125" style="35"/>
  </cols>
  <sheetData>
    <row r="1" spans="1:18" s="13" customFormat="1" ht="18" customHeight="1">
      <c r="A1" s="318" t="s">
        <v>156</v>
      </c>
      <c r="B1" s="318"/>
      <c r="C1" s="318"/>
      <c r="D1" s="318"/>
      <c r="E1" s="318"/>
      <c r="F1" s="318"/>
      <c r="G1" s="318"/>
      <c r="H1" s="318"/>
      <c r="I1" s="318"/>
      <c r="J1" s="35"/>
      <c r="K1" s="43"/>
      <c r="L1" s="43"/>
      <c r="M1" s="24"/>
      <c r="N1" s="24"/>
      <c r="O1" s="24"/>
      <c r="P1" s="24"/>
      <c r="Q1" s="24"/>
      <c r="R1" s="24"/>
    </row>
    <row r="2" spans="1:18" ht="12.75" customHeight="1">
      <c r="A2" s="134"/>
      <c r="B2" s="84"/>
      <c r="C2" s="84"/>
      <c r="D2" s="84"/>
      <c r="E2" s="84"/>
      <c r="F2" s="84"/>
      <c r="G2" s="84"/>
      <c r="H2" s="134"/>
      <c r="I2" s="134"/>
    </row>
    <row r="3" spans="1:18" ht="15" customHeight="1">
      <c r="A3" s="337" t="s">
        <v>183</v>
      </c>
      <c r="B3" s="337"/>
      <c r="C3" s="337"/>
      <c r="D3" s="337"/>
      <c r="E3" s="337"/>
      <c r="F3" s="337"/>
      <c r="G3" s="337"/>
      <c r="H3" s="337"/>
      <c r="I3" s="337"/>
      <c r="J3" s="43"/>
      <c r="K3" s="35"/>
      <c r="L3" s="35"/>
      <c r="M3" s="35"/>
      <c r="N3" s="35"/>
      <c r="O3" s="35"/>
      <c r="P3" s="35"/>
      <c r="Q3" s="35"/>
      <c r="R3" s="35"/>
    </row>
    <row r="4" spans="1:18" ht="15" customHeight="1">
      <c r="A4" s="337" t="s">
        <v>217</v>
      </c>
      <c r="B4" s="337"/>
      <c r="C4" s="337"/>
      <c r="D4" s="337"/>
      <c r="E4" s="337"/>
      <c r="F4" s="337"/>
      <c r="G4" s="337"/>
      <c r="H4" s="337"/>
      <c r="I4" s="337"/>
      <c r="J4" s="43"/>
      <c r="K4" s="35"/>
      <c r="L4" s="35"/>
      <c r="M4" s="35"/>
      <c r="N4" s="35"/>
      <c r="O4" s="35"/>
      <c r="P4" s="35"/>
      <c r="Q4" s="35"/>
      <c r="R4" s="35"/>
    </row>
    <row r="5" spans="1:18" ht="12.75" customHeight="1" thickBot="1">
      <c r="A5" s="168"/>
      <c r="B5" s="168"/>
      <c r="C5" s="168"/>
      <c r="D5" s="168"/>
      <c r="E5" s="168"/>
      <c r="F5" s="168"/>
      <c r="G5" s="169"/>
      <c r="H5" s="170"/>
      <c r="I5" s="170"/>
      <c r="J5" s="43"/>
      <c r="K5" s="35"/>
      <c r="L5" s="35"/>
      <c r="M5" s="35"/>
      <c r="N5" s="35"/>
      <c r="O5" s="35"/>
      <c r="P5" s="35"/>
      <c r="Q5" s="35"/>
      <c r="R5" s="35"/>
    </row>
    <row r="6" spans="1:18" ht="39.75" customHeight="1">
      <c r="A6" s="341" t="s">
        <v>17</v>
      </c>
      <c r="B6" s="345" t="s">
        <v>82</v>
      </c>
      <c r="C6" s="345"/>
      <c r="D6" s="345" t="s">
        <v>41</v>
      </c>
      <c r="E6" s="345"/>
      <c r="F6" s="345" t="s">
        <v>42</v>
      </c>
      <c r="G6" s="345"/>
      <c r="H6" s="345" t="s">
        <v>18</v>
      </c>
      <c r="I6" s="346"/>
    </row>
    <row r="7" spans="1:18" ht="33.75" customHeight="1" thickBot="1">
      <c r="A7" s="342"/>
      <c r="B7" s="171" t="s">
        <v>3</v>
      </c>
      <c r="C7" s="172" t="s">
        <v>19</v>
      </c>
      <c r="D7" s="171" t="s">
        <v>3</v>
      </c>
      <c r="E7" s="172" t="s">
        <v>19</v>
      </c>
      <c r="F7" s="171" t="s">
        <v>3</v>
      </c>
      <c r="G7" s="172" t="s">
        <v>19</v>
      </c>
      <c r="H7" s="171" t="s">
        <v>16</v>
      </c>
      <c r="I7" s="173" t="s">
        <v>19</v>
      </c>
      <c r="J7" s="41"/>
    </row>
    <row r="8" spans="1:18" ht="22.5" customHeight="1">
      <c r="A8" s="122" t="s">
        <v>96</v>
      </c>
      <c r="B8" s="159">
        <v>3237</v>
      </c>
      <c r="C8" s="160">
        <f>B8*100/$B$17</f>
        <v>13.467299051422867</v>
      </c>
      <c r="D8" s="159">
        <v>162</v>
      </c>
      <c r="E8" s="160">
        <f>D8*100/$D$17</f>
        <v>23.376623376623378</v>
      </c>
      <c r="F8" s="161">
        <v>78</v>
      </c>
      <c r="G8" s="160">
        <f>F8*100/$F$17</f>
        <v>28.996282527881039</v>
      </c>
      <c r="H8" s="161">
        <v>3477</v>
      </c>
      <c r="I8" s="162">
        <f>H8*100/$H$17</f>
        <v>13.909112729018322</v>
      </c>
      <c r="J8" s="42"/>
    </row>
    <row r="9" spans="1:18" ht="14.1" customHeight="1">
      <c r="A9" s="92" t="s">
        <v>97</v>
      </c>
      <c r="B9" s="163">
        <v>513</v>
      </c>
      <c r="C9" s="164">
        <f t="shared" ref="C9:C15" si="0">B9*100/$B$17</f>
        <v>2.1342985521717424</v>
      </c>
      <c r="D9" s="163">
        <v>64</v>
      </c>
      <c r="E9" s="164">
        <f t="shared" ref="E9:E15" si="1">D9*100/$D$17</f>
        <v>9.2352092352092345</v>
      </c>
      <c r="F9" s="99">
        <v>22</v>
      </c>
      <c r="G9" s="94">
        <f t="shared" ref="G9:G15" si="2">F9*100/$F$17</f>
        <v>8.1784386617100377</v>
      </c>
      <c r="H9" s="99">
        <v>599</v>
      </c>
      <c r="I9" s="165">
        <f t="shared" ref="I9:I15" si="3">H9*100/$H$17</f>
        <v>2.3961916953356268</v>
      </c>
      <c r="J9" s="42"/>
    </row>
    <row r="10" spans="1:18" ht="14.1" customHeight="1">
      <c r="A10" s="92" t="s">
        <v>98</v>
      </c>
      <c r="B10" s="163">
        <v>1307</v>
      </c>
      <c r="C10" s="164">
        <f t="shared" si="0"/>
        <v>5.4376768181061736</v>
      </c>
      <c r="D10" s="163">
        <v>102</v>
      </c>
      <c r="E10" s="164">
        <f t="shared" si="1"/>
        <v>14.718614718614718</v>
      </c>
      <c r="F10" s="99">
        <v>36</v>
      </c>
      <c r="G10" s="94">
        <f t="shared" si="2"/>
        <v>13.382899628252789</v>
      </c>
      <c r="H10" s="99">
        <v>1445</v>
      </c>
      <c r="I10" s="165">
        <f t="shared" si="3"/>
        <v>5.7804624369949593</v>
      </c>
      <c r="J10" s="42"/>
    </row>
    <row r="11" spans="1:18" ht="14.1" customHeight="1">
      <c r="A11" s="92" t="s">
        <v>99</v>
      </c>
      <c r="B11" s="163">
        <v>1669</v>
      </c>
      <c r="C11" s="164">
        <f t="shared" si="0"/>
        <v>6.9437510401065072</v>
      </c>
      <c r="D11" s="163">
        <v>29</v>
      </c>
      <c r="E11" s="164">
        <f t="shared" si="1"/>
        <v>4.1847041847041844</v>
      </c>
      <c r="F11" s="99">
        <v>9</v>
      </c>
      <c r="G11" s="94">
        <f t="shared" si="2"/>
        <v>3.3457249070631971</v>
      </c>
      <c r="H11" s="99">
        <v>1707</v>
      </c>
      <c r="I11" s="165">
        <f t="shared" si="3"/>
        <v>6.8285462837026962</v>
      </c>
      <c r="J11" s="42"/>
    </row>
    <row r="12" spans="1:18" ht="14.1" customHeight="1">
      <c r="A12" s="92" t="s">
        <v>100</v>
      </c>
      <c r="B12" s="163">
        <v>1628</v>
      </c>
      <c r="C12" s="164">
        <f t="shared" si="0"/>
        <v>6.7731735729738727</v>
      </c>
      <c r="D12" s="163">
        <v>40</v>
      </c>
      <c r="E12" s="164">
        <f t="shared" si="1"/>
        <v>5.7720057720057723</v>
      </c>
      <c r="F12" s="99">
        <v>26</v>
      </c>
      <c r="G12" s="94">
        <f>F12*100/$F$17</f>
        <v>9.6654275092936803</v>
      </c>
      <c r="H12" s="99">
        <v>1694</v>
      </c>
      <c r="I12" s="165">
        <f t="shared" si="3"/>
        <v>6.7765421233698699</v>
      </c>
      <c r="J12" s="42"/>
    </row>
    <row r="13" spans="1:18" ht="14.1" customHeight="1">
      <c r="A13" s="92" t="s">
        <v>101</v>
      </c>
      <c r="B13" s="163">
        <v>373</v>
      </c>
      <c r="C13" s="164">
        <f t="shared" si="0"/>
        <v>1.5518389083042103</v>
      </c>
      <c r="D13" s="163">
        <v>8</v>
      </c>
      <c r="E13" s="164">
        <f t="shared" si="1"/>
        <v>1.1544011544011543</v>
      </c>
      <c r="F13" s="99">
        <v>8</v>
      </c>
      <c r="G13" s="94">
        <f t="shared" si="2"/>
        <v>2.9739776951672861</v>
      </c>
      <c r="H13" s="99">
        <v>389</v>
      </c>
      <c r="I13" s="165">
        <f t="shared" si="3"/>
        <v>1.5561244899591968</v>
      </c>
      <c r="J13" s="42"/>
    </row>
    <row r="14" spans="1:18" ht="14.1" customHeight="1">
      <c r="A14" s="92" t="s">
        <v>102</v>
      </c>
      <c r="B14" s="163">
        <v>11444</v>
      </c>
      <c r="C14" s="164">
        <f t="shared" si="0"/>
        <v>47.611915460143116</v>
      </c>
      <c r="D14" s="163">
        <v>120</v>
      </c>
      <c r="E14" s="164">
        <f t="shared" si="1"/>
        <v>17.316017316017316</v>
      </c>
      <c r="F14" s="99">
        <v>27</v>
      </c>
      <c r="G14" s="94">
        <f t="shared" si="2"/>
        <v>10.037174721189592</v>
      </c>
      <c r="H14" s="99">
        <v>11591</v>
      </c>
      <c r="I14" s="165">
        <f t="shared" si="3"/>
        <v>46.367709416753343</v>
      </c>
      <c r="J14" s="42"/>
    </row>
    <row r="15" spans="1:18" ht="14.1" customHeight="1">
      <c r="A15" s="92" t="s">
        <v>103</v>
      </c>
      <c r="B15" s="163">
        <v>704</v>
      </c>
      <c r="C15" s="164">
        <f t="shared" si="0"/>
        <v>2.9289399234481612</v>
      </c>
      <c r="D15" s="163">
        <v>46</v>
      </c>
      <c r="E15" s="164">
        <f t="shared" si="1"/>
        <v>6.637806637806638</v>
      </c>
      <c r="F15" s="99">
        <v>9</v>
      </c>
      <c r="G15" s="94">
        <f t="shared" si="2"/>
        <v>3.3457249070631971</v>
      </c>
      <c r="H15" s="99">
        <v>759</v>
      </c>
      <c r="I15" s="165">
        <f t="shared" si="3"/>
        <v>3.0362428994319544</v>
      </c>
      <c r="J15" s="42"/>
    </row>
    <row r="16" spans="1:18" ht="12.75" customHeight="1" thickBot="1">
      <c r="A16" s="126"/>
      <c r="B16" s="166"/>
      <c r="C16" s="128"/>
      <c r="D16" s="166"/>
      <c r="E16" s="128"/>
      <c r="F16" s="166"/>
      <c r="G16" s="128"/>
      <c r="H16" s="166"/>
      <c r="I16" s="167"/>
      <c r="J16" s="42"/>
    </row>
    <row r="17" spans="1:10" ht="16.149999999999999" customHeight="1" thickBot="1">
      <c r="A17" s="156" t="s">
        <v>53</v>
      </c>
      <c r="B17" s="157">
        <v>24036</v>
      </c>
      <c r="C17" s="158">
        <f>SUM(C8:C15)</f>
        <v>86.848893326676645</v>
      </c>
      <c r="D17" s="157">
        <v>693</v>
      </c>
      <c r="E17" s="158">
        <f>SUM(E8:E15)</f>
        <v>82.395382395382384</v>
      </c>
      <c r="F17" s="157">
        <v>269</v>
      </c>
      <c r="G17" s="158">
        <f>SUM(G8:G15)</f>
        <v>79.925650557620813</v>
      </c>
      <c r="H17" s="157">
        <v>24998</v>
      </c>
      <c r="I17" s="158">
        <f>SUM(I8:I15)</f>
        <v>86.650932074565958</v>
      </c>
      <c r="J17" s="42"/>
    </row>
    <row r="18" spans="1:10" ht="21.75" customHeight="1">
      <c r="A18" s="154" t="s">
        <v>209</v>
      </c>
      <c r="B18" s="154"/>
      <c r="C18" s="154"/>
      <c r="D18" s="154"/>
      <c r="E18" s="154"/>
      <c r="F18" s="154"/>
      <c r="G18" s="154"/>
      <c r="H18" s="154"/>
      <c r="I18" s="154"/>
    </row>
    <row r="19" spans="1:10" ht="13.5">
      <c r="A19" s="98" t="s">
        <v>61</v>
      </c>
      <c r="B19" s="154"/>
      <c r="C19" s="154"/>
      <c r="D19" s="154"/>
      <c r="E19" s="154"/>
      <c r="F19" s="154"/>
      <c r="G19" s="154"/>
      <c r="H19" s="154"/>
      <c r="I19" s="154"/>
    </row>
    <row r="20" spans="1:10" ht="13.5">
      <c r="A20" s="96" t="s">
        <v>83</v>
      </c>
      <c r="B20" s="155"/>
      <c r="C20" s="155"/>
      <c r="D20" s="98"/>
      <c r="E20" s="98"/>
      <c r="F20" s="111"/>
      <c r="G20" s="111"/>
      <c r="H20" s="96"/>
      <c r="I20" s="96"/>
    </row>
    <row r="21" spans="1:10">
      <c r="A21" s="2"/>
      <c r="B21" s="38"/>
      <c r="C21" s="38"/>
      <c r="D21" s="38"/>
      <c r="E21" s="38"/>
      <c r="F21" s="40"/>
      <c r="G21" s="40"/>
    </row>
    <row r="22" spans="1:10" ht="15.75">
      <c r="A22" s="33"/>
      <c r="B22" s="44"/>
      <c r="C22" s="44"/>
      <c r="D22" s="45"/>
      <c r="E22" s="45"/>
      <c r="F22" s="40"/>
      <c r="G22" s="40"/>
    </row>
    <row r="23" spans="1:10">
      <c r="A23" s="2"/>
      <c r="B23" s="44"/>
      <c r="C23" s="44"/>
      <c r="D23" s="45"/>
      <c r="E23" s="45"/>
      <c r="F23" s="40"/>
      <c r="G23" s="40"/>
    </row>
    <row r="24" spans="1:10" ht="12.75" customHeight="1">
      <c r="A24" s="2"/>
      <c r="B24" s="39"/>
      <c r="C24" s="328"/>
      <c r="D24" s="328"/>
      <c r="E24" s="328"/>
      <c r="F24" s="328"/>
      <c r="G24" s="40"/>
    </row>
    <row r="25" spans="1:10">
      <c r="A25" s="53"/>
      <c r="B25" s="45"/>
      <c r="C25" s="45"/>
      <c r="F25" s="40"/>
      <c r="G25" s="40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89"/>
  <sheetViews>
    <sheetView showGridLines="0" view="pageBreakPreview" zoomScale="85" zoomScaleNormal="75" zoomScaleSheetLayoutView="85" workbookViewId="0">
      <selection activeCell="A23" sqref="A23"/>
    </sheetView>
  </sheetViews>
  <sheetFormatPr baseColWidth="10" defaultRowHeight="15" customHeight="1"/>
  <cols>
    <col min="1" max="1" width="71.85546875" bestFit="1" customWidth="1"/>
    <col min="2" max="11" width="18.42578125" style="60" customWidth="1"/>
    <col min="12" max="12" width="2.140625" customWidth="1"/>
  </cols>
  <sheetData>
    <row r="1" spans="1:11" ht="18.75">
      <c r="A1" s="347" t="s">
        <v>156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3.5">
      <c r="A2" s="195"/>
      <c r="B2" s="195"/>
      <c r="C2" s="195"/>
      <c r="D2" s="195"/>
      <c r="E2" s="195"/>
      <c r="F2" s="195"/>
      <c r="G2" s="195"/>
      <c r="H2" s="196"/>
      <c r="I2" s="196"/>
      <c r="J2" s="196"/>
      <c r="K2" s="196"/>
    </row>
    <row r="3" spans="1:11" ht="15.75">
      <c r="A3" s="348" t="s">
        <v>200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ht="18.75" thickBot="1">
      <c r="A4" s="77"/>
      <c r="B4" s="77"/>
      <c r="C4" s="77"/>
      <c r="D4" s="77"/>
      <c r="E4" s="77"/>
      <c r="F4" s="77"/>
      <c r="G4" s="77"/>
      <c r="H4" s="77"/>
      <c r="I4" s="76"/>
      <c r="J4" s="76"/>
      <c r="K4" s="76"/>
    </row>
    <row r="5" spans="1:11" ht="39" customHeight="1">
      <c r="A5" s="349" t="s">
        <v>17</v>
      </c>
      <c r="B5" s="191" t="s">
        <v>137</v>
      </c>
      <c r="C5" s="191" t="s">
        <v>105</v>
      </c>
      <c r="D5" s="191" t="s">
        <v>138</v>
      </c>
      <c r="E5" s="191" t="s">
        <v>139</v>
      </c>
      <c r="F5" s="191" t="s">
        <v>140</v>
      </c>
      <c r="G5" s="191" t="s">
        <v>141</v>
      </c>
      <c r="H5" s="191" t="s">
        <v>107</v>
      </c>
      <c r="I5" s="191" t="s">
        <v>20</v>
      </c>
      <c r="J5" s="191" t="s">
        <v>108</v>
      </c>
      <c r="K5" s="192" t="s">
        <v>142</v>
      </c>
    </row>
    <row r="6" spans="1:11" thickBot="1">
      <c r="A6" s="350"/>
      <c r="B6" s="193" t="s">
        <v>1</v>
      </c>
      <c r="C6" s="193" t="s">
        <v>58</v>
      </c>
      <c r="D6" s="193" t="s">
        <v>58</v>
      </c>
      <c r="E6" s="193" t="s">
        <v>58</v>
      </c>
      <c r="F6" s="193" t="s">
        <v>58</v>
      </c>
      <c r="G6" s="193" t="s">
        <v>58</v>
      </c>
      <c r="H6" s="193" t="s">
        <v>58</v>
      </c>
      <c r="I6" s="193" t="s">
        <v>58</v>
      </c>
      <c r="J6" s="193" t="s">
        <v>143</v>
      </c>
      <c r="K6" s="194" t="s">
        <v>143</v>
      </c>
    </row>
    <row r="7" spans="1:11" ht="12.75" customHeight="1">
      <c r="A7" s="178"/>
      <c r="B7" s="153"/>
      <c r="C7" s="179"/>
      <c r="D7" s="179"/>
      <c r="E7" s="179"/>
      <c r="F7" s="179"/>
      <c r="G7" s="179"/>
      <c r="H7" s="179"/>
      <c r="I7" s="179"/>
      <c r="J7" s="180"/>
      <c r="K7" s="181"/>
    </row>
    <row r="8" spans="1:11" s="9" customFormat="1" ht="22.5" customHeight="1">
      <c r="A8" s="182" t="s">
        <v>144</v>
      </c>
      <c r="B8" s="183">
        <v>24654</v>
      </c>
      <c r="C8" s="184">
        <v>109442244</v>
      </c>
      <c r="D8" s="184">
        <v>103675825</v>
      </c>
      <c r="E8" s="184">
        <v>19165781</v>
      </c>
      <c r="F8" s="184">
        <v>7374073</v>
      </c>
      <c r="G8" s="184">
        <v>91603711</v>
      </c>
      <c r="H8" s="184">
        <v>4019534</v>
      </c>
      <c r="I8" s="184">
        <v>11791708</v>
      </c>
      <c r="J8" s="184">
        <v>401190</v>
      </c>
      <c r="K8" s="185">
        <v>384927</v>
      </c>
    </row>
    <row r="9" spans="1:11" ht="21.75" customHeight="1">
      <c r="A9" s="186" t="s">
        <v>145</v>
      </c>
      <c r="B9" s="153">
        <v>3459</v>
      </c>
      <c r="C9" s="179">
        <v>31031991</v>
      </c>
      <c r="D9" s="179">
        <v>29836653</v>
      </c>
      <c r="E9" s="179">
        <v>5674758</v>
      </c>
      <c r="F9" s="179">
        <v>2217834</v>
      </c>
      <c r="G9" s="179">
        <v>25835329</v>
      </c>
      <c r="H9" s="179">
        <v>1058206</v>
      </c>
      <c r="I9" s="179">
        <v>3456924</v>
      </c>
      <c r="J9" s="179">
        <v>114120</v>
      </c>
      <c r="K9" s="181">
        <v>112355</v>
      </c>
    </row>
    <row r="10" spans="1:11" ht="13.5">
      <c r="A10" s="186" t="s">
        <v>146</v>
      </c>
      <c r="B10" s="153">
        <v>616</v>
      </c>
      <c r="C10" s="179">
        <v>6870798</v>
      </c>
      <c r="D10" s="179">
        <v>6291018</v>
      </c>
      <c r="E10" s="179">
        <v>1133412</v>
      </c>
      <c r="F10" s="179">
        <v>419657</v>
      </c>
      <c r="G10" s="179">
        <v>5782930</v>
      </c>
      <c r="H10" s="179">
        <v>172235</v>
      </c>
      <c r="I10" s="179">
        <v>713755</v>
      </c>
      <c r="J10" s="179">
        <v>24325</v>
      </c>
      <c r="K10" s="181">
        <v>24089</v>
      </c>
    </row>
    <row r="11" spans="1:11" ht="13.5">
      <c r="A11" s="186" t="s">
        <v>147</v>
      </c>
      <c r="B11" s="153">
        <v>1428</v>
      </c>
      <c r="C11" s="179">
        <v>11318866</v>
      </c>
      <c r="D11" s="179">
        <v>10774337</v>
      </c>
      <c r="E11" s="179">
        <v>1986630</v>
      </c>
      <c r="F11" s="179">
        <v>838073</v>
      </c>
      <c r="G11" s="179">
        <v>9430994</v>
      </c>
      <c r="H11" s="179">
        <v>505640</v>
      </c>
      <c r="I11" s="179">
        <v>1148557</v>
      </c>
      <c r="J11" s="179">
        <v>42368</v>
      </c>
      <c r="K11" s="181">
        <v>41582</v>
      </c>
    </row>
    <row r="12" spans="1:11" ht="13.5">
      <c r="A12" s="186" t="s">
        <v>148</v>
      </c>
      <c r="B12" s="153">
        <v>1656</v>
      </c>
      <c r="C12" s="179">
        <v>9856320</v>
      </c>
      <c r="D12" s="179">
        <v>8488308</v>
      </c>
      <c r="E12" s="179">
        <v>913039</v>
      </c>
      <c r="F12" s="179">
        <v>454260</v>
      </c>
      <c r="G12" s="179">
        <v>8818937</v>
      </c>
      <c r="H12" s="179">
        <v>254445</v>
      </c>
      <c r="I12" s="179">
        <v>458779</v>
      </c>
      <c r="J12" s="179">
        <v>14443</v>
      </c>
      <c r="K12" s="181">
        <v>13486</v>
      </c>
    </row>
    <row r="13" spans="1:11" ht="13.5">
      <c r="A13" s="186" t="s">
        <v>149</v>
      </c>
      <c r="B13" s="153">
        <v>1629</v>
      </c>
      <c r="C13" s="179">
        <v>9921690</v>
      </c>
      <c r="D13" s="179">
        <v>9514200</v>
      </c>
      <c r="E13" s="179">
        <v>1650382</v>
      </c>
      <c r="F13" s="179">
        <v>636154</v>
      </c>
      <c r="G13" s="179">
        <v>8471128</v>
      </c>
      <c r="H13" s="179">
        <v>351086</v>
      </c>
      <c r="I13" s="179">
        <v>1014228</v>
      </c>
      <c r="J13" s="179">
        <v>28933</v>
      </c>
      <c r="K13" s="181">
        <v>27848</v>
      </c>
    </row>
    <row r="14" spans="1:11" ht="13.5">
      <c r="A14" s="186" t="s">
        <v>150</v>
      </c>
      <c r="B14" s="153">
        <v>383</v>
      </c>
      <c r="C14" s="179">
        <v>3616173</v>
      </c>
      <c r="D14" s="179">
        <v>3457265</v>
      </c>
      <c r="E14" s="179">
        <v>460490</v>
      </c>
      <c r="F14" s="179">
        <v>189690</v>
      </c>
      <c r="G14" s="179">
        <v>3199344</v>
      </c>
      <c r="H14" s="179">
        <v>98938</v>
      </c>
      <c r="I14" s="179">
        <v>270800</v>
      </c>
      <c r="J14" s="179">
        <v>6749</v>
      </c>
      <c r="K14" s="181">
        <v>6509</v>
      </c>
    </row>
    <row r="15" spans="1:11" ht="13.5">
      <c r="A15" s="186" t="s">
        <v>151</v>
      </c>
      <c r="B15" s="153">
        <v>11545</v>
      </c>
      <c r="C15" s="179">
        <v>8635207</v>
      </c>
      <c r="D15" s="179">
        <v>8514584</v>
      </c>
      <c r="E15" s="179">
        <v>2766733</v>
      </c>
      <c r="F15" s="179">
        <v>679548</v>
      </c>
      <c r="G15" s="179">
        <v>5997933</v>
      </c>
      <c r="H15" s="179">
        <v>559231</v>
      </c>
      <c r="I15" s="179">
        <v>2087185</v>
      </c>
      <c r="J15" s="179">
        <v>95533</v>
      </c>
      <c r="K15" s="181">
        <v>86530</v>
      </c>
    </row>
    <row r="16" spans="1:11" ht="13.5">
      <c r="A16" s="186" t="s">
        <v>152</v>
      </c>
      <c r="B16" s="153">
        <v>3175</v>
      </c>
      <c r="C16" s="179">
        <v>13445068</v>
      </c>
      <c r="D16" s="179">
        <v>12835125</v>
      </c>
      <c r="E16" s="179">
        <v>3182896</v>
      </c>
      <c r="F16" s="179">
        <v>1164729</v>
      </c>
      <c r="G16" s="179">
        <v>10550297</v>
      </c>
      <c r="H16" s="179">
        <v>712581</v>
      </c>
      <c r="I16" s="179">
        <v>2018168</v>
      </c>
      <c r="J16" s="179">
        <v>58727</v>
      </c>
      <c r="K16" s="181">
        <v>56806</v>
      </c>
    </row>
    <row r="17" spans="1:11" ht="13.5">
      <c r="A17" s="186" t="s">
        <v>153</v>
      </c>
      <c r="B17" s="153">
        <v>764</v>
      </c>
      <c r="C17" s="179">
        <v>14746131</v>
      </c>
      <c r="D17" s="179">
        <v>13964333</v>
      </c>
      <c r="E17" s="179">
        <v>1397440</v>
      </c>
      <c r="F17" s="179">
        <v>774128</v>
      </c>
      <c r="G17" s="179">
        <v>13516820</v>
      </c>
      <c r="H17" s="179">
        <v>307171</v>
      </c>
      <c r="I17" s="179">
        <v>623312</v>
      </c>
      <c r="J17" s="179">
        <v>15993</v>
      </c>
      <c r="K17" s="181">
        <v>15721</v>
      </c>
    </row>
    <row r="18" spans="1:11" ht="12.75" customHeight="1">
      <c r="A18" s="98"/>
      <c r="B18" s="153"/>
      <c r="C18" s="179"/>
      <c r="D18" s="179"/>
      <c r="E18" s="179"/>
      <c r="F18" s="179"/>
      <c r="G18" s="179"/>
      <c r="H18" s="179"/>
      <c r="I18" s="179"/>
      <c r="J18" s="179"/>
      <c r="K18" s="181"/>
    </row>
    <row r="19" spans="1:11" s="9" customFormat="1" ht="13.5">
      <c r="A19" s="182" t="s">
        <v>154</v>
      </c>
      <c r="B19" s="183">
        <v>4863</v>
      </c>
      <c r="C19" s="184">
        <v>16911909</v>
      </c>
      <c r="D19" s="184">
        <v>16270756</v>
      </c>
      <c r="E19" s="184">
        <v>4419638</v>
      </c>
      <c r="F19" s="184">
        <v>1983923</v>
      </c>
      <c r="G19" s="184">
        <v>12918268</v>
      </c>
      <c r="H19" s="184">
        <v>943409</v>
      </c>
      <c r="I19" s="184">
        <v>2435715</v>
      </c>
      <c r="J19" s="184">
        <v>58678</v>
      </c>
      <c r="K19" s="185">
        <v>55698</v>
      </c>
    </row>
    <row r="20" spans="1:11" ht="21.75" customHeight="1">
      <c r="A20" s="186" t="s">
        <v>155</v>
      </c>
      <c r="B20" s="153">
        <v>4863</v>
      </c>
      <c r="C20" s="179">
        <v>16911909</v>
      </c>
      <c r="D20" s="179">
        <v>16270756</v>
      </c>
      <c r="E20" s="179">
        <v>4419638</v>
      </c>
      <c r="F20" s="179">
        <v>1983923</v>
      </c>
      <c r="G20" s="179">
        <v>12918268</v>
      </c>
      <c r="H20" s="179">
        <v>943409</v>
      </c>
      <c r="I20" s="179">
        <v>2435715</v>
      </c>
      <c r="J20" s="179">
        <v>58678</v>
      </c>
      <c r="K20" s="181">
        <v>55698</v>
      </c>
    </row>
    <row r="21" spans="1:11" ht="14.25" thickBot="1">
      <c r="A21" s="187"/>
      <c r="B21" s="188"/>
      <c r="C21" s="189"/>
      <c r="D21" s="189"/>
      <c r="E21" s="189"/>
      <c r="F21" s="189"/>
      <c r="G21" s="189"/>
      <c r="H21" s="189"/>
      <c r="I21" s="189"/>
      <c r="J21" s="189"/>
      <c r="K21" s="190"/>
    </row>
    <row r="22" spans="1:11" ht="16.5">
      <c r="A22" s="67" t="s">
        <v>204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16.5">
      <c r="A23" s="311" t="s">
        <v>205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ht="16.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4.25">
      <c r="A25" s="59"/>
    </row>
    <row r="26" spans="1:11" ht="33.75" customHeight="1">
      <c r="A26" s="35"/>
    </row>
    <row r="27" spans="1:11" ht="15.75">
      <c r="A27" s="348" t="s">
        <v>201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</row>
    <row r="28" spans="1:11" ht="12.75"/>
    <row r="29" spans="1:11" ht="13.5" thickBot="1">
      <c r="A29" s="9"/>
    </row>
    <row r="30" spans="1:11" ht="39" customHeight="1">
      <c r="A30" s="349" t="s">
        <v>17</v>
      </c>
      <c r="B30" s="191" t="s">
        <v>137</v>
      </c>
      <c r="C30" s="191" t="s">
        <v>105</v>
      </c>
      <c r="D30" s="191" t="s">
        <v>138</v>
      </c>
      <c r="E30" s="191" t="s">
        <v>139</v>
      </c>
      <c r="F30" s="191" t="s">
        <v>140</v>
      </c>
      <c r="G30" s="191" t="s">
        <v>141</v>
      </c>
      <c r="H30" s="191" t="s">
        <v>107</v>
      </c>
      <c r="I30" s="191" t="s">
        <v>20</v>
      </c>
      <c r="J30" s="191" t="s">
        <v>108</v>
      </c>
      <c r="K30" s="192" t="s">
        <v>142</v>
      </c>
    </row>
    <row r="31" spans="1:11" thickBot="1">
      <c r="A31" s="350"/>
      <c r="B31" s="193" t="s">
        <v>1</v>
      </c>
      <c r="C31" s="193" t="s">
        <v>58</v>
      </c>
      <c r="D31" s="193" t="s">
        <v>58</v>
      </c>
      <c r="E31" s="193" t="s">
        <v>58</v>
      </c>
      <c r="F31" s="193" t="s">
        <v>58</v>
      </c>
      <c r="G31" s="193" t="s">
        <v>58</v>
      </c>
      <c r="H31" s="193" t="s">
        <v>58</v>
      </c>
      <c r="I31" s="193" t="s">
        <v>58</v>
      </c>
      <c r="J31" s="193" t="s">
        <v>143</v>
      </c>
      <c r="K31" s="194" t="s">
        <v>143</v>
      </c>
    </row>
    <row r="32" spans="1:11" ht="12.75" customHeight="1">
      <c r="A32" s="174"/>
      <c r="B32" s="131"/>
      <c r="C32" s="175"/>
      <c r="D32" s="175"/>
      <c r="E32" s="175"/>
      <c r="F32" s="175"/>
      <c r="G32" s="175"/>
      <c r="H32" s="175"/>
      <c r="I32" s="175"/>
      <c r="J32" s="176"/>
      <c r="K32" s="177"/>
    </row>
    <row r="33" spans="1:11" s="9" customFormat="1" ht="22.5" customHeight="1">
      <c r="A33" s="182" t="s">
        <v>144</v>
      </c>
      <c r="B33" s="183">
        <v>25429</v>
      </c>
      <c r="C33" s="184">
        <v>121672374</v>
      </c>
      <c r="D33" s="184">
        <v>116522100</v>
      </c>
      <c r="E33" s="184">
        <v>21930042</v>
      </c>
      <c r="F33" s="184">
        <v>9482963</v>
      </c>
      <c r="G33" s="184">
        <v>102945822</v>
      </c>
      <c r="H33" s="184">
        <v>4158150</v>
      </c>
      <c r="I33" s="184">
        <v>12447079</v>
      </c>
      <c r="J33" s="184">
        <v>419172</v>
      </c>
      <c r="K33" s="185">
        <v>402508</v>
      </c>
    </row>
    <row r="34" spans="1:11" ht="21.75" customHeight="1">
      <c r="A34" s="186" t="s">
        <v>145</v>
      </c>
      <c r="B34" s="153">
        <v>3481</v>
      </c>
      <c r="C34" s="179">
        <v>33218159</v>
      </c>
      <c r="D34" s="179">
        <v>31805047</v>
      </c>
      <c r="E34" s="179">
        <v>5761113</v>
      </c>
      <c r="F34" s="179">
        <v>2127640</v>
      </c>
      <c r="G34" s="179">
        <v>28074483</v>
      </c>
      <c r="H34" s="179">
        <v>1129138</v>
      </c>
      <c r="I34" s="179">
        <v>3633472</v>
      </c>
      <c r="J34" s="179">
        <v>118340</v>
      </c>
      <c r="K34" s="181">
        <v>116463</v>
      </c>
    </row>
    <row r="35" spans="1:11" ht="13.5">
      <c r="A35" s="186" t="s">
        <v>146</v>
      </c>
      <c r="B35" s="153">
        <v>580</v>
      </c>
      <c r="C35" s="179">
        <v>7498372</v>
      </c>
      <c r="D35" s="179">
        <v>6961859</v>
      </c>
      <c r="E35" s="179">
        <v>1196439</v>
      </c>
      <c r="F35" s="179">
        <v>440398</v>
      </c>
      <c r="G35" s="179">
        <v>6508806</v>
      </c>
      <c r="H35" s="179">
        <v>208812</v>
      </c>
      <c r="I35" s="179">
        <v>756041</v>
      </c>
      <c r="J35" s="179">
        <v>26042</v>
      </c>
      <c r="K35" s="181">
        <v>25815</v>
      </c>
    </row>
    <row r="36" spans="1:11" ht="13.5">
      <c r="A36" s="186" t="s">
        <v>147</v>
      </c>
      <c r="B36" s="153">
        <v>1440</v>
      </c>
      <c r="C36" s="179">
        <v>11725383</v>
      </c>
      <c r="D36" s="179">
        <v>11371832</v>
      </c>
      <c r="E36" s="179">
        <v>2084397</v>
      </c>
      <c r="F36" s="179">
        <v>880630</v>
      </c>
      <c r="G36" s="179">
        <v>9853124</v>
      </c>
      <c r="H36" s="179">
        <v>464813</v>
      </c>
      <c r="I36" s="179">
        <v>1203767</v>
      </c>
      <c r="J36" s="179">
        <v>43615</v>
      </c>
      <c r="K36" s="181">
        <v>42776</v>
      </c>
    </row>
    <row r="37" spans="1:11" ht="13.5">
      <c r="A37" s="186" t="s">
        <v>148</v>
      </c>
      <c r="B37" s="153">
        <v>1701</v>
      </c>
      <c r="C37" s="179">
        <v>12229649</v>
      </c>
      <c r="D37" s="179">
        <v>11393473</v>
      </c>
      <c r="E37" s="179">
        <v>955671</v>
      </c>
      <c r="F37" s="179">
        <v>458545</v>
      </c>
      <c r="G37" s="179">
        <v>11923710</v>
      </c>
      <c r="H37" s="179">
        <v>311689</v>
      </c>
      <c r="I37" s="179">
        <v>497126</v>
      </c>
      <c r="J37" s="179">
        <v>15074</v>
      </c>
      <c r="K37" s="181">
        <v>14291</v>
      </c>
    </row>
    <row r="38" spans="1:11" ht="13.5">
      <c r="A38" s="186" t="s">
        <v>149</v>
      </c>
      <c r="B38" s="153">
        <v>1722</v>
      </c>
      <c r="C38" s="179">
        <v>10663185</v>
      </c>
      <c r="D38" s="179">
        <v>10152800</v>
      </c>
      <c r="E38" s="179">
        <v>1700457</v>
      </c>
      <c r="F38" s="179">
        <v>589613</v>
      </c>
      <c r="G38" s="179">
        <v>9174704</v>
      </c>
      <c r="H38" s="179">
        <v>428977</v>
      </c>
      <c r="I38" s="179">
        <v>1110844</v>
      </c>
      <c r="J38" s="179">
        <v>30295</v>
      </c>
      <c r="K38" s="181">
        <v>28885</v>
      </c>
    </row>
    <row r="39" spans="1:11" ht="13.5">
      <c r="A39" s="186" t="s">
        <v>150</v>
      </c>
      <c r="B39" s="153">
        <v>381</v>
      </c>
      <c r="C39" s="179">
        <v>4173688</v>
      </c>
      <c r="D39" s="179">
        <v>4028111</v>
      </c>
      <c r="E39" s="179">
        <v>510300</v>
      </c>
      <c r="F39" s="179">
        <v>230405</v>
      </c>
      <c r="G39" s="179">
        <v>3901002</v>
      </c>
      <c r="H39" s="179">
        <v>130801</v>
      </c>
      <c r="I39" s="179">
        <v>279895</v>
      </c>
      <c r="J39" s="179">
        <v>6854</v>
      </c>
      <c r="K39" s="181">
        <v>6608</v>
      </c>
    </row>
    <row r="40" spans="1:11" ht="13.5">
      <c r="A40" s="186" t="s">
        <v>151</v>
      </c>
      <c r="B40" s="153">
        <v>11952</v>
      </c>
      <c r="C40" s="179">
        <v>9411821</v>
      </c>
      <c r="D40" s="179">
        <v>9387752</v>
      </c>
      <c r="E40" s="179">
        <v>3093514</v>
      </c>
      <c r="F40" s="179">
        <v>852101</v>
      </c>
      <c r="G40" s="179">
        <v>6523624</v>
      </c>
      <c r="H40" s="179">
        <v>513696</v>
      </c>
      <c r="I40" s="179">
        <v>2241413</v>
      </c>
      <c r="J40" s="179">
        <v>100174</v>
      </c>
      <c r="K40" s="181">
        <v>91151</v>
      </c>
    </row>
    <row r="41" spans="1:11" ht="13.5">
      <c r="A41" s="186" t="s">
        <v>152</v>
      </c>
      <c r="B41" s="153">
        <v>3420</v>
      </c>
      <c r="C41" s="179">
        <v>14980769</v>
      </c>
      <c r="D41" s="179">
        <v>14337775</v>
      </c>
      <c r="E41" s="179">
        <v>3441565</v>
      </c>
      <c r="F41" s="179">
        <v>1345905</v>
      </c>
      <c r="G41" s="179">
        <v>11933084</v>
      </c>
      <c r="H41" s="179">
        <v>616249</v>
      </c>
      <c r="I41" s="179">
        <v>2095661</v>
      </c>
      <c r="J41" s="179">
        <v>61784</v>
      </c>
      <c r="K41" s="181">
        <v>59908</v>
      </c>
    </row>
    <row r="42" spans="1:11" ht="13.5">
      <c r="A42" s="186" t="s">
        <v>153</v>
      </c>
      <c r="B42" s="153">
        <v>752</v>
      </c>
      <c r="C42" s="179">
        <v>17771348</v>
      </c>
      <c r="D42" s="179">
        <v>17083452</v>
      </c>
      <c r="E42" s="179">
        <v>3186585</v>
      </c>
      <c r="F42" s="179">
        <v>2557725</v>
      </c>
      <c r="G42" s="179">
        <v>15053286</v>
      </c>
      <c r="H42" s="179">
        <v>353975</v>
      </c>
      <c r="I42" s="179">
        <v>628860</v>
      </c>
      <c r="J42" s="179">
        <v>16994</v>
      </c>
      <c r="K42" s="181">
        <v>16610</v>
      </c>
    </row>
    <row r="43" spans="1:11" ht="13.5">
      <c r="A43" s="186"/>
      <c r="B43" s="153"/>
      <c r="C43" s="179"/>
      <c r="D43" s="179"/>
      <c r="E43" s="179"/>
      <c r="F43" s="179"/>
      <c r="G43" s="179"/>
      <c r="H43" s="179"/>
      <c r="I43" s="179"/>
      <c r="J43" s="179"/>
      <c r="K43" s="181"/>
    </row>
    <row r="44" spans="1:11" s="9" customFormat="1" ht="13.5">
      <c r="A44" s="182" t="s">
        <v>154</v>
      </c>
      <c r="B44" s="183">
        <v>5118</v>
      </c>
      <c r="C44" s="183">
        <v>20400892</v>
      </c>
      <c r="D44" s="183">
        <v>19975007</v>
      </c>
      <c r="E44" s="183">
        <v>5296376</v>
      </c>
      <c r="F44" s="183">
        <v>2740927</v>
      </c>
      <c r="G44" s="183">
        <v>15736102</v>
      </c>
      <c r="H44" s="183">
        <v>924097</v>
      </c>
      <c r="I44" s="183">
        <v>2555449</v>
      </c>
      <c r="J44" s="183">
        <v>60266</v>
      </c>
      <c r="K44" s="183">
        <v>57129</v>
      </c>
    </row>
    <row r="45" spans="1:11" ht="21.75" customHeight="1">
      <c r="A45" s="186" t="s">
        <v>155</v>
      </c>
      <c r="B45" s="153">
        <v>5118</v>
      </c>
      <c r="C45" s="179">
        <v>20400892</v>
      </c>
      <c r="D45" s="179">
        <v>19975007</v>
      </c>
      <c r="E45" s="179">
        <v>5296376</v>
      </c>
      <c r="F45" s="179">
        <v>2740927</v>
      </c>
      <c r="G45" s="179">
        <v>15736102</v>
      </c>
      <c r="H45" s="179">
        <v>924097</v>
      </c>
      <c r="I45" s="179">
        <v>2555449</v>
      </c>
      <c r="J45" s="179">
        <v>60266</v>
      </c>
      <c r="K45" s="181">
        <v>57129</v>
      </c>
    </row>
    <row r="46" spans="1:11" ht="14.25" thickBot="1">
      <c r="A46" s="187"/>
      <c r="B46" s="188"/>
      <c r="C46" s="189"/>
      <c r="D46" s="189"/>
      <c r="E46" s="189"/>
      <c r="F46" s="189"/>
      <c r="G46" s="189"/>
      <c r="H46" s="189"/>
      <c r="I46" s="189"/>
      <c r="J46" s="189"/>
      <c r="K46" s="190"/>
    </row>
    <row r="47" spans="1:11" ht="13.5">
      <c r="A47" s="98" t="s">
        <v>203</v>
      </c>
      <c r="B47" s="197"/>
      <c r="C47" s="197"/>
      <c r="D47" s="198"/>
      <c r="E47" s="198"/>
      <c r="F47" s="198"/>
      <c r="G47" s="198"/>
      <c r="H47" s="198"/>
      <c r="I47" s="198"/>
      <c r="J47" s="198"/>
      <c r="K47" s="198"/>
    </row>
    <row r="48" spans="1:11" ht="13.5">
      <c r="A48" s="311" t="s">
        <v>205</v>
      </c>
      <c r="B48" s="199"/>
      <c r="C48" s="199"/>
      <c r="D48" s="200"/>
      <c r="E48" s="199"/>
      <c r="F48" s="199"/>
      <c r="G48" s="201"/>
      <c r="H48" s="201"/>
      <c r="I48" s="201"/>
      <c r="J48" s="201"/>
      <c r="K48" s="201"/>
    </row>
    <row r="49" spans="1:6">
      <c r="A49" s="98" t="s">
        <v>202</v>
      </c>
      <c r="B49" s="15"/>
      <c r="C49" s="15"/>
      <c r="D49" s="15"/>
      <c r="E49" s="15"/>
      <c r="F49" s="41"/>
    </row>
    <row r="50" spans="1:6" ht="12.75">
      <c r="A50" s="35"/>
      <c r="B50" s="40"/>
      <c r="C50" s="40"/>
      <c r="D50" s="41"/>
      <c r="E50" s="41"/>
      <c r="F50" s="41"/>
    </row>
    <row r="51" spans="1:6" ht="12.75">
      <c r="A51" s="35"/>
      <c r="B51" s="40"/>
      <c r="C51" s="40"/>
      <c r="D51" s="41"/>
      <c r="E51" s="41"/>
      <c r="F51" s="41"/>
    </row>
    <row r="58" spans="1:6" ht="12.75"/>
    <row r="59" spans="1:6" ht="12.75"/>
    <row r="60" spans="1:6" ht="12.75"/>
    <row r="61" spans="1:6" ht="12.75"/>
    <row r="62" spans="1:6" ht="12.75"/>
    <row r="63" spans="1:6" ht="12.75"/>
    <row r="64" spans="1:6" ht="12.75"/>
    <row r="65" ht="12.75"/>
    <row r="66" ht="12.75"/>
    <row r="67" ht="12.75"/>
    <row r="68" ht="12.75"/>
    <row r="69" ht="12.75"/>
    <row r="70" ht="12.75"/>
    <row r="71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mergeCells count="5">
    <mergeCell ref="A1:K1"/>
    <mergeCell ref="A3:K3"/>
    <mergeCell ref="A27:K27"/>
    <mergeCell ref="A5:A6"/>
    <mergeCell ref="A30:A31"/>
  </mergeCells>
  <hyperlinks>
    <hyperlink ref="A23" r:id="rId1" xr:uid="{00000000-0004-0000-0400-000000000000}"/>
    <hyperlink ref="A48" r:id="rId2" xr:uid="{5E6431AF-0862-4883-9FEA-31D26365796A}"/>
  </hyperlinks>
  <printOptions horizontalCentered="1"/>
  <pageMargins left="0.41" right="0.27" top="0.59055118110236227" bottom="0.98425196850393704" header="0" footer="0"/>
  <pageSetup paperSize="9" scale="54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pageSetUpPr fitToPage="1"/>
  </sheetPr>
  <dimension ref="A1:F115"/>
  <sheetViews>
    <sheetView showGridLines="0" view="pageBreakPreview" zoomScaleNormal="75" zoomScaleSheetLayoutView="100" workbookViewId="0">
      <selection activeCell="A3" sqref="A3:F3"/>
    </sheetView>
  </sheetViews>
  <sheetFormatPr baseColWidth="10" defaultColWidth="8.42578125" defaultRowHeight="15" customHeight="1"/>
  <cols>
    <col min="1" max="1" width="41.85546875" style="35" customWidth="1"/>
    <col min="2" max="4" width="19" style="40" customWidth="1"/>
    <col min="5" max="6" width="19" style="41" customWidth="1"/>
    <col min="7" max="16384" width="8.42578125" style="35"/>
  </cols>
  <sheetData>
    <row r="1" spans="1:6" s="13" customFormat="1" ht="18" customHeight="1">
      <c r="A1" s="318" t="s">
        <v>156</v>
      </c>
      <c r="B1" s="318"/>
      <c r="C1" s="318"/>
      <c r="D1" s="318"/>
      <c r="E1" s="318"/>
      <c r="F1" s="318"/>
    </row>
    <row r="2" spans="1:6" ht="12.75" customHeight="1">
      <c r="A2" s="202"/>
      <c r="B2" s="84"/>
      <c r="C2" s="203"/>
      <c r="D2" s="203"/>
      <c r="E2" s="203"/>
      <c r="F2" s="203"/>
    </row>
    <row r="3" spans="1:6" ht="15" customHeight="1">
      <c r="A3" s="337" t="s">
        <v>206</v>
      </c>
      <c r="B3" s="337"/>
      <c r="C3" s="337"/>
      <c r="D3" s="337"/>
      <c r="E3" s="337"/>
      <c r="F3" s="337"/>
    </row>
    <row r="4" spans="1:6" ht="13.5" customHeight="1" thickBot="1">
      <c r="A4" s="79"/>
      <c r="B4" s="79"/>
      <c r="C4" s="79"/>
      <c r="D4" s="79"/>
      <c r="E4" s="79"/>
      <c r="F4" s="79"/>
    </row>
    <row r="5" spans="1:6" ht="43.5" customHeight="1">
      <c r="A5" s="352" t="s">
        <v>0</v>
      </c>
      <c r="B5" s="215" t="s">
        <v>104</v>
      </c>
      <c r="C5" s="215" t="s">
        <v>105</v>
      </c>
      <c r="D5" s="215" t="s">
        <v>106</v>
      </c>
      <c r="E5" s="215" t="s">
        <v>107</v>
      </c>
      <c r="F5" s="216" t="s">
        <v>108</v>
      </c>
    </row>
    <row r="6" spans="1:6" ht="28.5" customHeight="1" thickBot="1">
      <c r="A6" s="353"/>
      <c r="B6" s="217" t="s">
        <v>109</v>
      </c>
      <c r="C6" s="217" t="s">
        <v>58</v>
      </c>
      <c r="D6" s="217" t="s">
        <v>58</v>
      </c>
      <c r="E6" s="217" t="s">
        <v>58</v>
      </c>
      <c r="F6" s="218" t="s">
        <v>143</v>
      </c>
    </row>
    <row r="7" spans="1:6" ht="16.5" customHeight="1">
      <c r="A7" s="206" t="s">
        <v>110</v>
      </c>
      <c r="B7" s="161">
        <v>5520</v>
      </c>
      <c r="C7" s="161">
        <v>13653684</v>
      </c>
      <c r="D7" s="161">
        <v>992731</v>
      </c>
      <c r="E7" s="161">
        <v>405297</v>
      </c>
      <c r="F7" s="207">
        <v>52301</v>
      </c>
    </row>
    <row r="8" spans="1:6" ht="14.1" customHeight="1">
      <c r="A8" s="208" t="s">
        <v>111</v>
      </c>
      <c r="B8" s="99">
        <v>976</v>
      </c>
      <c r="C8" s="99">
        <v>6660129</v>
      </c>
      <c r="D8" s="99">
        <v>376624</v>
      </c>
      <c r="E8" s="99">
        <v>257164</v>
      </c>
      <c r="F8" s="209">
        <v>17488</v>
      </c>
    </row>
    <row r="9" spans="1:6" ht="14.1" customHeight="1">
      <c r="A9" s="210" t="s">
        <v>112</v>
      </c>
      <c r="B9" s="99">
        <v>650</v>
      </c>
      <c r="C9" s="99">
        <v>1785119</v>
      </c>
      <c r="D9" s="99">
        <v>150155</v>
      </c>
      <c r="E9" s="99">
        <v>63623</v>
      </c>
      <c r="F9" s="209">
        <v>6695</v>
      </c>
    </row>
    <row r="10" spans="1:6" ht="14.1" customHeight="1">
      <c r="A10" s="208" t="s">
        <v>113</v>
      </c>
      <c r="B10" s="99">
        <v>536</v>
      </c>
      <c r="C10" s="99">
        <v>376855</v>
      </c>
      <c r="D10" s="99">
        <v>61580</v>
      </c>
      <c r="E10" s="99">
        <v>11765</v>
      </c>
      <c r="F10" s="209">
        <v>3860</v>
      </c>
    </row>
    <row r="11" spans="1:6" ht="14.1" customHeight="1">
      <c r="A11" s="208" t="s">
        <v>114</v>
      </c>
      <c r="B11" s="99">
        <v>939</v>
      </c>
      <c r="C11" s="99">
        <v>839524</v>
      </c>
      <c r="D11" s="99">
        <v>140268</v>
      </c>
      <c r="E11" s="99">
        <v>42025</v>
      </c>
      <c r="F11" s="209">
        <v>8694</v>
      </c>
    </row>
    <row r="12" spans="1:6" ht="14.1" customHeight="1">
      <c r="A12" s="208" t="s">
        <v>192</v>
      </c>
      <c r="B12" s="99">
        <v>401</v>
      </c>
      <c r="C12" s="99">
        <v>1591930</v>
      </c>
      <c r="D12" s="99">
        <v>148994</v>
      </c>
      <c r="E12" s="99">
        <v>45153</v>
      </c>
      <c r="F12" s="209">
        <v>5812</v>
      </c>
    </row>
    <row r="13" spans="1:6" ht="14.1" customHeight="1">
      <c r="A13" s="208" t="s">
        <v>115</v>
      </c>
      <c r="B13" s="99">
        <v>2683</v>
      </c>
      <c r="C13" s="99">
        <v>10015386</v>
      </c>
      <c r="D13" s="99">
        <v>893132</v>
      </c>
      <c r="E13" s="99">
        <v>426741</v>
      </c>
      <c r="F13" s="209">
        <v>36471</v>
      </c>
    </row>
    <row r="14" spans="1:6" ht="14.1" customHeight="1">
      <c r="A14" s="210" t="s">
        <v>116</v>
      </c>
      <c r="B14" s="99">
        <v>2032</v>
      </c>
      <c r="C14" s="99">
        <v>6641223</v>
      </c>
      <c r="D14" s="99">
        <v>487827</v>
      </c>
      <c r="E14" s="99">
        <v>219971</v>
      </c>
      <c r="F14" s="209">
        <v>22909</v>
      </c>
    </row>
    <row r="15" spans="1:6" ht="14.1" customHeight="1">
      <c r="A15" s="210" t="s">
        <v>117</v>
      </c>
      <c r="B15" s="99">
        <v>3524</v>
      </c>
      <c r="C15" s="99">
        <v>26399184</v>
      </c>
      <c r="D15" s="99">
        <v>2072190</v>
      </c>
      <c r="E15" s="99">
        <v>819296</v>
      </c>
      <c r="F15" s="209">
        <v>80681</v>
      </c>
    </row>
    <row r="16" spans="1:6" ht="14.1" customHeight="1">
      <c r="A16" s="210" t="s">
        <v>118</v>
      </c>
      <c r="B16" s="99">
        <v>2497</v>
      </c>
      <c r="C16" s="99">
        <v>9019907</v>
      </c>
      <c r="D16" s="99">
        <v>818440</v>
      </c>
      <c r="E16" s="99">
        <v>361777</v>
      </c>
      <c r="F16" s="209">
        <v>38126</v>
      </c>
    </row>
    <row r="17" spans="1:6" ht="14.1" customHeight="1">
      <c r="A17" s="210" t="s">
        <v>119</v>
      </c>
      <c r="B17" s="99">
        <v>1256</v>
      </c>
      <c r="C17" s="99">
        <v>2740818</v>
      </c>
      <c r="D17" s="99">
        <v>191179</v>
      </c>
      <c r="E17" s="99">
        <v>65277</v>
      </c>
      <c r="F17" s="209">
        <v>10319</v>
      </c>
    </row>
    <row r="18" spans="1:6" ht="14.1" customHeight="1">
      <c r="A18" s="210" t="s">
        <v>120</v>
      </c>
      <c r="B18" s="99">
        <v>2108</v>
      </c>
      <c r="C18" s="99">
        <v>8925410</v>
      </c>
      <c r="D18" s="99">
        <v>644125</v>
      </c>
      <c r="E18" s="99">
        <v>230758</v>
      </c>
      <c r="F18" s="209">
        <v>31368</v>
      </c>
    </row>
    <row r="19" spans="1:6" ht="14.1" customHeight="1">
      <c r="A19" s="208" t="s">
        <v>121</v>
      </c>
      <c r="B19" s="99">
        <v>1586</v>
      </c>
      <c r="C19" s="99">
        <v>5258691</v>
      </c>
      <c r="D19" s="99">
        <v>491443</v>
      </c>
      <c r="E19" s="99">
        <v>128075</v>
      </c>
      <c r="F19" s="209">
        <v>21098</v>
      </c>
    </row>
    <row r="20" spans="1:6" ht="14.1" customHeight="1">
      <c r="A20" s="208" t="s">
        <v>122</v>
      </c>
      <c r="B20" s="99">
        <v>1079</v>
      </c>
      <c r="C20" s="99">
        <v>6399279</v>
      </c>
      <c r="D20" s="99">
        <v>536181</v>
      </c>
      <c r="E20" s="99">
        <v>306614</v>
      </c>
      <c r="F20" s="209">
        <v>23972</v>
      </c>
    </row>
    <row r="21" spans="1:6" ht="14.1" customHeight="1">
      <c r="A21" s="210" t="s">
        <v>123</v>
      </c>
      <c r="B21" s="99">
        <v>502</v>
      </c>
      <c r="C21" s="99">
        <v>3581788</v>
      </c>
      <c r="D21" s="99">
        <v>326349</v>
      </c>
      <c r="E21" s="99">
        <v>229208</v>
      </c>
      <c r="F21" s="209">
        <v>14336</v>
      </c>
    </row>
    <row r="22" spans="1:6" ht="14.1" customHeight="1">
      <c r="A22" s="210" t="s">
        <v>124</v>
      </c>
      <c r="B22" s="211">
        <v>1001</v>
      </c>
      <c r="C22" s="99">
        <v>2905724</v>
      </c>
      <c r="D22" s="99">
        <v>291687</v>
      </c>
      <c r="E22" s="99">
        <v>78619</v>
      </c>
      <c r="F22" s="209">
        <v>11176</v>
      </c>
    </row>
    <row r="23" spans="1:6" ht="14.1" customHeight="1">
      <c r="A23" s="210" t="s">
        <v>125</v>
      </c>
      <c r="B23" s="99">
        <v>310</v>
      </c>
      <c r="C23" s="99">
        <v>1229791</v>
      </c>
      <c r="D23" s="99">
        <v>103293</v>
      </c>
      <c r="E23" s="99">
        <v>59356</v>
      </c>
      <c r="F23" s="209">
        <v>4530</v>
      </c>
    </row>
    <row r="24" spans="1:6" ht="12.75" customHeight="1">
      <c r="A24" s="210" t="s">
        <v>126</v>
      </c>
      <c r="B24" s="99">
        <v>13</v>
      </c>
      <c r="C24" s="99">
        <v>14078</v>
      </c>
      <c r="D24" s="99">
        <v>3012</v>
      </c>
      <c r="E24" s="99">
        <v>268</v>
      </c>
      <c r="F24" s="209">
        <v>174</v>
      </c>
    </row>
    <row r="25" spans="1:6" ht="12.75" customHeight="1" thickBot="1">
      <c r="A25" s="212" t="s">
        <v>166</v>
      </c>
      <c r="B25" s="166">
        <v>23</v>
      </c>
      <c r="C25" s="166">
        <v>3287</v>
      </c>
      <c r="D25" s="166">
        <v>921</v>
      </c>
      <c r="E25" s="166">
        <v>14</v>
      </c>
      <c r="F25" s="213">
        <v>99</v>
      </c>
    </row>
    <row r="26" spans="1:6" ht="12.75" customHeight="1">
      <c r="A26" s="98" t="s">
        <v>204</v>
      </c>
      <c r="B26" s="68"/>
      <c r="C26" s="78"/>
      <c r="D26" s="204"/>
      <c r="E26" s="205"/>
      <c r="F26" s="205"/>
    </row>
    <row r="27" spans="1:6" ht="12.75" customHeight="1">
      <c r="A27" s="311" t="s">
        <v>205</v>
      </c>
      <c r="B27" s="68"/>
      <c r="C27" s="78"/>
      <c r="D27" s="80"/>
      <c r="E27" s="80"/>
      <c r="F27" s="80"/>
    </row>
    <row r="28" spans="1:6" ht="12.75" customHeight="1">
      <c r="A28" s="98" t="s">
        <v>208</v>
      </c>
      <c r="B28" s="68"/>
      <c r="C28" s="78"/>
      <c r="D28" s="78"/>
      <c r="E28" s="78"/>
      <c r="F28" s="78"/>
    </row>
    <row r="29" spans="1:6" ht="12.75" customHeight="1">
      <c r="A29" s="351"/>
      <c r="B29" s="351"/>
      <c r="C29" s="351"/>
      <c r="D29" s="351"/>
      <c r="E29" s="351"/>
      <c r="F29" s="351"/>
    </row>
    <row r="30" spans="1:6" ht="12.75" customHeight="1">
      <c r="A30" s="68"/>
      <c r="B30" s="68"/>
      <c r="C30" s="68"/>
      <c r="D30" s="68"/>
      <c r="E30" s="68"/>
      <c r="F30" s="68"/>
    </row>
    <row r="31" spans="1:6" ht="15.75">
      <c r="A31" s="337" t="s">
        <v>207</v>
      </c>
      <c r="B31" s="337"/>
      <c r="C31" s="337"/>
      <c r="D31" s="337"/>
      <c r="E31" s="337"/>
      <c r="F31" s="337"/>
    </row>
    <row r="32" spans="1:6" ht="13.15" customHeight="1" thickBot="1">
      <c r="A32" s="79"/>
      <c r="B32" s="79"/>
      <c r="C32" s="79"/>
      <c r="D32" s="79"/>
      <c r="E32" s="79"/>
      <c r="F32" s="79"/>
    </row>
    <row r="33" spans="1:6" ht="42.6" customHeight="1">
      <c r="A33" s="352" t="s">
        <v>0</v>
      </c>
      <c r="B33" s="215" t="s">
        <v>104</v>
      </c>
      <c r="C33" s="215" t="s">
        <v>105</v>
      </c>
      <c r="D33" s="215" t="s">
        <v>106</v>
      </c>
      <c r="E33" s="215" t="s">
        <v>107</v>
      </c>
      <c r="F33" s="216" t="s">
        <v>108</v>
      </c>
    </row>
    <row r="34" spans="1:6" ht="25.5" customHeight="1" thickBot="1">
      <c r="A34" s="353"/>
      <c r="B34" s="217" t="s">
        <v>109</v>
      </c>
      <c r="C34" s="217" t="s">
        <v>58</v>
      </c>
      <c r="D34" s="217" t="s">
        <v>58</v>
      </c>
      <c r="E34" s="217" t="s">
        <v>58</v>
      </c>
      <c r="F34" s="218" t="s">
        <v>143</v>
      </c>
    </row>
    <row r="35" spans="1:6" ht="22.5" customHeight="1">
      <c r="A35" s="206" t="s">
        <v>4</v>
      </c>
      <c r="B35" s="161">
        <v>6232</v>
      </c>
      <c r="C35" s="161">
        <v>16240093</v>
      </c>
      <c r="D35" s="161">
        <v>1086176</v>
      </c>
      <c r="E35" s="161">
        <v>522845</v>
      </c>
      <c r="F35" s="207">
        <v>56332</v>
      </c>
    </row>
    <row r="36" spans="1:6" ht="14.1" customHeight="1">
      <c r="A36" s="208" t="s">
        <v>5</v>
      </c>
      <c r="B36" s="99">
        <v>1139</v>
      </c>
      <c r="C36" s="99">
        <v>7259671</v>
      </c>
      <c r="D36" s="99">
        <v>398845</v>
      </c>
      <c r="E36" s="99">
        <v>181963</v>
      </c>
      <c r="F36" s="209">
        <v>17734</v>
      </c>
    </row>
    <row r="37" spans="1:6" ht="14.1" customHeight="1">
      <c r="A37" s="210" t="s">
        <v>157</v>
      </c>
      <c r="B37" s="99">
        <v>702</v>
      </c>
      <c r="C37" s="99">
        <v>1922301</v>
      </c>
      <c r="D37" s="99">
        <v>162463</v>
      </c>
      <c r="E37" s="99">
        <v>51155</v>
      </c>
      <c r="F37" s="209">
        <v>7216</v>
      </c>
    </row>
    <row r="38" spans="1:6" ht="14.1" customHeight="1">
      <c r="A38" s="208" t="s">
        <v>158</v>
      </c>
      <c r="B38" s="99">
        <v>563</v>
      </c>
      <c r="C38" s="99">
        <v>461456</v>
      </c>
      <c r="D38" s="99">
        <v>71587</v>
      </c>
      <c r="E38" s="99">
        <v>12410</v>
      </c>
      <c r="F38" s="209">
        <v>4039</v>
      </c>
    </row>
    <row r="39" spans="1:6" ht="14.1" customHeight="1">
      <c r="A39" s="208" t="s">
        <v>6</v>
      </c>
      <c r="B39" s="99">
        <v>871</v>
      </c>
      <c r="C39" s="99">
        <v>883606</v>
      </c>
      <c r="D39" s="99">
        <v>144501</v>
      </c>
      <c r="E39" s="99">
        <v>43973</v>
      </c>
      <c r="F39" s="209">
        <v>8603</v>
      </c>
    </row>
    <row r="40" spans="1:6" ht="14.1" customHeight="1">
      <c r="A40" s="208" t="s">
        <v>7</v>
      </c>
      <c r="B40" s="99">
        <v>402</v>
      </c>
      <c r="C40" s="99">
        <v>1673040</v>
      </c>
      <c r="D40" s="99">
        <v>151967</v>
      </c>
      <c r="E40" s="99">
        <v>48253</v>
      </c>
      <c r="F40" s="209">
        <v>5951</v>
      </c>
    </row>
    <row r="41" spans="1:6" ht="14.1" customHeight="1">
      <c r="A41" s="208" t="s">
        <v>8</v>
      </c>
      <c r="B41" s="99">
        <v>2725</v>
      </c>
      <c r="C41" s="99">
        <v>11046634</v>
      </c>
      <c r="D41" s="99">
        <v>916901</v>
      </c>
      <c r="E41" s="99">
        <v>370041</v>
      </c>
      <c r="F41" s="209">
        <v>37626</v>
      </c>
    </row>
    <row r="42" spans="1:6" ht="14.1" customHeight="1">
      <c r="A42" s="210" t="s">
        <v>159</v>
      </c>
      <c r="B42" s="99">
        <v>2219</v>
      </c>
      <c r="C42" s="99">
        <v>7244915</v>
      </c>
      <c r="D42" s="99">
        <v>525572</v>
      </c>
      <c r="E42" s="99">
        <v>282557</v>
      </c>
      <c r="F42" s="209">
        <v>24329</v>
      </c>
    </row>
    <row r="43" spans="1:6" ht="14.1" customHeight="1">
      <c r="A43" s="210" t="s">
        <v>10</v>
      </c>
      <c r="B43" s="99">
        <v>3927</v>
      </c>
      <c r="C43" s="99">
        <v>28947469</v>
      </c>
      <c r="D43" s="99">
        <v>2228771</v>
      </c>
      <c r="E43" s="99">
        <v>979235</v>
      </c>
      <c r="F43" s="209">
        <v>82901</v>
      </c>
    </row>
    <row r="44" spans="1:6" ht="14.1" customHeight="1">
      <c r="A44" s="210" t="s">
        <v>160</v>
      </c>
      <c r="B44" s="99">
        <v>2796</v>
      </c>
      <c r="C44" s="99">
        <v>9714769</v>
      </c>
      <c r="D44" s="99">
        <v>877610</v>
      </c>
      <c r="E44" s="99">
        <v>397541</v>
      </c>
      <c r="F44" s="209">
        <v>39256</v>
      </c>
    </row>
    <row r="45" spans="1:6" ht="14.1" customHeight="1">
      <c r="A45" s="210" t="s">
        <v>11</v>
      </c>
      <c r="B45" s="99">
        <v>1328</v>
      </c>
      <c r="C45" s="99">
        <v>2831086</v>
      </c>
      <c r="D45" s="99">
        <v>190071</v>
      </c>
      <c r="E45" s="99">
        <v>78862</v>
      </c>
      <c r="F45" s="209">
        <v>10535</v>
      </c>
    </row>
    <row r="46" spans="1:6" ht="14.1" customHeight="1">
      <c r="A46" s="210" t="s">
        <v>12</v>
      </c>
      <c r="B46" s="99">
        <v>2375</v>
      </c>
      <c r="C46" s="99">
        <v>9610073</v>
      </c>
      <c r="D46" s="99">
        <v>675303</v>
      </c>
      <c r="E46" s="99">
        <v>264879</v>
      </c>
      <c r="F46" s="209">
        <v>32669</v>
      </c>
    </row>
    <row r="47" spans="1:6" ht="14.1" customHeight="1">
      <c r="A47" s="208" t="s">
        <v>161</v>
      </c>
      <c r="B47" s="99">
        <v>1851</v>
      </c>
      <c r="C47" s="99">
        <v>5425040</v>
      </c>
      <c r="D47" s="99">
        <v>524253</v>
      </c>
      <c r="E47" s="99">
        <v>123785</v>
      </c>
      <c r="F47" s="209">
        <v>22088</v>
      </c>
    </row>
    <row r="48" spans="1:6" ht="14.1" customHeight="1">
      <c r="A48" s="208" t="s">
        <v>162</v>
      </c>
      <c r="B48" s="99">
        <v>1169</v>
      </c>
      <c r="C48" s="99">
        <v>6714004</v>
      </c>
      <c r="D48" s="99">
        <v>568007</v>
      </c>
      <c r="E48" s="99">
        <v>215492</v>
      </c>
      <c r="F48" s="209">
        <v>25596</v>
      </c>
    </row>
    <row r="49" spans="1:6" ht="14.1" customHeight="1">
      <c r="A49" s="210" t="s">
        <v>163</v>
      </c>
      <c r="B49" s="99">
        <v>518</v>
      </c>
      <c r="C49" s="99">
        <v>3930477</v>
      </c>
      <c r="D49" s="99">
        <v>348814</v>
      </c>
      <c r="E49" s="99">
        <v>265780</v>
      </c>
      <c r="F49" s="209">
        <v>14771</v>
      </c>
    </row>
    <row r="50" spans="1:6" ht="14.1" customHeight="1">
      <c r="A50" s="210" t="s">
        <v>13</v>
      </c>
      <c r="B50" s="99">
        <v>909</v>
      </c>
      <c r="C50" s="99">
        <v>2917491</v>
      </c>
      <c r="D50" s="99">
        <v>290749</v>
      </c>
      <c r="E50" s="99">
        <v>92243</v>
      </c>
      <c r="F50" s="209">
        <v>11614</v>
      </c>
    </row>
    <row r="51" spans="1:6" ht="14.1" customHeight="1">
      <c r="A51" s="210" t="s">
        <v>164</v>
      </c>
      <c r="B51" s="211">
        <v>431</v>
      </c>
      <c r="C51" s="99">
        <v>1337346</v>
      </c>
      <c r="D51" s="99">
        <v>114322</v>
      </c>
      <c r="E51" s="99">
        <v>60099</v>
      </c>
      <c r="F51" s="209">
        <v>5090</v>
      </c>
    </row>
    <row r="52" spans="1:6" ht="13.5">
      <c r="A52" s="210" t="s">
        <v>165</v>
      </c>
      <c r="B52" s="99">
        <v>15</v>
      </c>
      <c r="C52" s="99">
        <v>16904</v>
      </c>
      <c r="D52" s="99">
        <v>3096</v>
      </c>
      <c r="E52" s="99">
        <v>267</v>
      </c>
      <c r="F52" s="209">
        <v>163</v>
      </c>
    </row>
    <row r="53" spans="1:6" ht="14.25" thickBot="1">
      <c r="A53" s="212" t="s">
        <v>166</v>
      </c>
      <c r="B53" s="166">
        <v>16</v>
      </c>
      <c r="C53" s="166">
        <v>4409</v>
      </c>
      <c r="D53" s="166">
        <v>1068</v>
      </c>
      <c r="E53" s="166">
        <v>57</v>
      </c>
      <c r="F53" s="213">
        <v>111</v>
      </c>
    </row>
    <row r="54" spans="1:6" ht="21" customHeight="1">
      <c r="A54" s="98" t="s">
        <v>203</v>
      </c>
      <c r="B54" s="113"/>
      <c r="C54" s="214"/>
      <c r="D54" s="78"/>
      <c r="E54" s="78"/>
      <c r="F54" s="78"/>
    </row>
    <row r="55" spans="1:6" ht="13.5">
      <c r="A55" s="311" t="s">
        <v>205</v>
      </c>
      <c r="B55" s="113"/>
      <c r="C55" s="214"/>
      <c r="D55" s="78"/>
      <c r="E55" s="78"/>
      <c r="F55" s="78"/>
    </row>
    <row r="56" spans="1:6" ht="13.15" customHeight="1">
      <c r="A56" s="98" t="s">
        <v>208</v>
      </c>
      <c r="B56" s="113"/>
      <c r="C56" s="214"/>
      <c r="D56" s="78"/>
      <c r="E56" s="78"/>
      <c r="F56" s="78"/>
    </row>
    <row r="57" spans="1:6" ht="15" customHeight="1">
      <c r="A57" s="21"/>
      <c r="B57" s="20"/>
      <c r="C57" s="22"/>
      <c r="D57" s="22"/>
      <c r="E57" s="22"/>
      <c r="F57" s="22"/>
    </row>
    <row r="58" spans="1:6" ht="15" customHeight="1">
      <c r="A58" s="21"/>
      <c r="B58" s="20"/>
      <c r="C58" s="23"/>
      <c r="D58" s="23"/>
      <c r="E58" s="23"/>
      <c r="F58" s="23"/>
    </row>
    <row r="59" spans="1:6" ht="7.5" customHeight="1">
      <c r="A59" s="21"/>
      <c r="B59" s="20"/>
      <c r="C59" s="23"/>
      <c r="D59" s="23"/>
      <c r="E59" s="23"/>
      <c r="F59" s="23"/>
    </row>
    <row r="60" spans="1:6" ht="12.75" hidden="1">
      <c r="A60" s="21"/>
      <c r="B60" s="20"/>
      <c r="C60" s="23"/>
      <c r="D60" s="23"/>
      <c r="E60" s="23"/>
      <c r="F60" s="23"/>
    </row>
    <row r="61" spans="1:6" ht="15" customHeight="1">
      <c r="A61" s="21"/>
      <c r="B61" s="20"/>
      <c r="C61" s="23"/>
      <c r="D61" s="23"/>
      <c r="E61" s="23"/>
      <c r="F61" s="23"/>
    </row>
    <row r="62" spans="1:6" ht="12.75">
      <c r="A62" s="21"/>
      <c r="B62" s="20"/>
      <c r="C62" s="23"/>
      <c r="D62" s="23"/>
      <c r="E62" s="23"/>
      <c r="F62" s="23"/>
    </row>
    <row r="63" spans="1:6" ht="39" customHeight="1">
      <c r="A63" s="21"/>
      <c r="B63" s="20"/>
      <c r="C63" s="23"/>
      <c r="D63" s="23"/>
      <c r="E63" s="23"/>
      <c r="F63" s="23"/>
    </row>
    <row r="64" spans="1:6" ht="15" customHeight="1">
      <c r="A64" s="21"/>
      <c r="B64" s="20"/>
      <c r="C64" s="23"/>
      <c r="D64" s="23"/>
      <c r="E64" s="23"/>
      <c r="F64" s="23"/>
    </row>
    <row r="65" spans="1:6" ht="15" customHeight="1">
      <c r="A65" s="21"/>
      <c r="B65" s="20"/>
      <c r="C65" s="23"/>
      <c r="D65" s="23"/>
      <c r="E65" s="23"/>
      <c r="F65" s="23"/>
    </row>
    <row r="66" spans="1:6" ht="15" customHeight="1">
      <c r="A66" s="21"/>
      <c r="B66" s="20"/>
      <c r="C66" s="23"/>
      <c r="D66" s="23"/>
      <c r="E66" s="23"/>
      <c r="F66" s="23"/>
    </row>
    <row r="67" spans="1:6" ht="15" customHeight="1">
      <c r="A67" s="21"/>
      <c r="B67" s="20"/>
      <c r="C67" s="23"/>
      <c r="D67" s="23"/>
      <c r="E67" s="23"/>
      <c r="F67" s="23"/>
    </row>
    <row r="68" spans="1:6" ht="15" customHeight="1">
      <c r="A68" s="21"/>
      <c r="B68" s="20"/>
      <c r="C68" s="23"/>
      <c r="D68" s="23"/>
      <c r="E68" s="23"/>
      <c r="F68" s="23"/>
    </row>
    <row r="69" spans="1:6" ht="15" customHeight="1">
      <c r="A69" s="21"/>
      <c r="B69" s="20"/>
      <c r="C69" s="23"/>
      <c r="D69" s="23"/>
      <c r="E69" s="23"/>
      <c r="F69" s="23"/>
    </row>
    <row r="70" spans="1:6" ht="15" customHeight="1">
      <c r="C70" s="57"/>
      <c r="D70" s="57"/>
      <c r="E70" s="57"/>
      <c r="F70" s="57"/>
    </row>
    <row r="77" spans="1:6" ht="15" customHeight="1">
      <c r="C77" s="56"/>
      <c r="D77" s="56"/>
    </row>
    <row r="78" spans="1:6" ht="15" customHeight="1">
      <c r="C78" s="56"/>
      <c r="D78" s="56"/>
    </row>
    <row r="79" spans="1:6" ht="15" customHeight="1">
      <c r="C79" s="56"/>
      <c r="D79" s="56"/>
    </row>
    <row r="80" spans="1:6" ht="15" customHeight="1">
      <c r="C80" s="56"/>
      <c r="D80" s="56"/>
    </row>
    <row r="81" spans="3:4" ht="15" customHeight="1">
      <c r="C81" s="56"/>
      <c r="D81" s="56"/>
    </row>
    <row r="82" spans="3:4" ht="15" customHeight="1">
      <c r="C82" s="56"/>
      <c r="D82" s="56"/>
    </row>
    <row r="83" spans="3:4" ht="15" customHeight="1">
      <c r="C83" s="56"/>
      <c r="D83" s="56"/>
    </row>
    <row r="84" spans="3:4" ht="15" customHeight="1">
      <c r="C84" s="56"/>
      <c r="D84" s="56"/>
    </row>
    <row r="85" spans="3:4" ht="15" customHeight="1">
      <c r="C85" s="56"/>
      <c r="D85" s="56"/>
    </row>
    <row r="86" spans="3:4" ht="15" customHeight="1">
      <c r="C86" s="56"/>
      <c r="D86" s="56"/>
    </row>
    <row r="87" spans="3:4" ht="15" customHeight="1">
      <c r="C87" s="56"/>
      <c r="D87" s="56"/>
    </row>
    <row r="88" spans="3:4" ht="15" customHeight="1">
      <c r="C88" s="56"/>
      <c r="D88" s="56"/>
    </row>
    <row r="89" spans="3:4" ht="15" customHeight="1">
      <c r="C89" s="56"/>
      <c r="D89" s="56"/>
    </row>
    <row r="90" spans="3:4" ht="15" customHeight="1">
      <c r="C90" s="56"/>
      <c r="D90" s="56"/>
    </row>
    <row r="91" spans="3:4" ht="15" customHeight="1">
      <c r="C91" s="56"/>
      <c r="D91" s="56"/>
    </row>
    <row r="92" spans="3:4" ht="15" customHeight="1">
      <c r="C92" s="56"/>
      <c r="D92" s="56"/>
    </row>
    <row r="93" spans="3:4" ht="15" customHeight="1">
      <c r="C93" s="56"/>
      <c r="D93" s="56"/>
    </row>
    <row r="94" spans="3:4" ht="15" customHeight="1">
      <c r="C94" s="56"/>
      <c r="D94" s="56"/>
    </row>
    <row r="95" spans="3:4" ht="15" customHeight="1">
      <c r="D95" s="56"/>
    </row>
    <row r="98" spans="5:5" ht="15" customHeight="1">
      <c r="E98" s="40"/>
    </row>
    <row r="99" spans="5:5" ht="15" customHeight="1">
      <c r="E99" s="40"/>
    </row>
    <row r="100" spans="5:5" ht="15" customHeight="1">
      <c r="E100" s="40"/>
    </row>
    <row r="101" spans="5:5" ht="15" customHeight="1">
      <c r="E101" s="40"/>
    </row>
    <row r="102" spans="5:5" ht="15" customHeight="1">
      <c r="E102" s="40"/>
    </row>
    <row r="103" spans="5:5" ht="15" customHeight="1">
      <c r="E103" s="40"/>
    </row>
    <row r="104" spans="5:5" ht="15" customHeight="1">
      <c r="E104" s="40"/>
    </row>
    <row r="105" spans="5:5" ht="15" customHeight="1">
      <c r="E105" s="40"/>
    </row>
    <row r="106" spans="5:5" ht="15" customHeight="1">
      <c r="E106" s="40"/>
    </row>
    <row r="107" spans="5:5" ht="15" customHeight="1">
      <c r="E107" s="40"/>
    </row>
    <row r="108" spans="5:5" ht="15" customHeight="1">
      <c r="E108" s="40"/>
    </row>
    <row r="109" spans="5:5" ht="15" customHeight="1">
      <c r="E109" s="40"/>
    </row>
    <row r="110" spans="5:5" ht="15" customHeight="1">
      <c r="E110" s="40"/>
    </row>
    <row r="111" spans="5:5" ht="15" customHeight="1">
      <c r="E111" s="40"/>
    </row>
    <row r="112" spans="5:5" ht="15" customHeight="1">
      <c r="E112" s="40"/>
    </row>
    <row r="113" spans="5:5" ht="15" customHeight="1">
      <c r="E113" s="40"/>
    </row>
    <row r="114" spans="5:5" ht="15" customHeight="1">
      <c r="E114" s="40"/>
    </row>
    <row r="115" spans="5:5" ht="15" customHeight="1">
      <c r="E115" s="40"/>
    </row>
  </sheetData>
  <mergeCells count="6">
    <mergeCell ref="A31:F31"/>
    <mergeCell ref="A29:F29"/>
    <mergeCell ref="A1:F1"/>
    <mergeCell ref="A3:F3"/>
    <mergeCell ref="A33:A34"/>
    <mergeCell ref="A5:A6"/>
  </mergeCells>
  <phoneticPr fontId="10" type="noConversion"/>
  <hyperlinks>
    <hyperlink ref="A27" r:id="rId1" xr:uid="{04B76EE9-D2E8-4F9B-B0CA-C5CD72505A77}"/>
    <hyperlink ref="A55" r:id="rId2" xr:uid="{056F8006-43DE-49AF-9461-9C80C8E2B4D5}"/>
  </hyperlinks>
  <printOptions horizontalCentered="1"/>
  <pageMargins left="0.78740157480314965" right="0.78740157480314965" top="0.59055118110236227" bottom="0.98425196850393704" header="0" footer="0"/>
  <pageSetup paperSize="9" scale="60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11">
    <pageSetUpPr fitToPage="1"/>
  </sheetPr>
  <dimension ref="A1:M25"/>
  <sheetViews>
    <sheetView showGridLines="0" view="pageBreakPreview" topLeftCell="A50" zoomScaleNormal="75" zoomScaleSheetLayoutView="100" workbookViewId="0">
      <selection activeCell="J17" sqref="J17"/>
    </sheetView>
  </sheetViews>
  <sheetFormatPr baseColWidth="10" defaultColWidth="11.42578125" defaultRowHeight="12.75"/>
  <cols>
    <col min="1" max="1" width="85" style="35" customWidth="1"/>
    <col min="2" max="7" width="16.42578125" style="41" customWidth="1"/>
    <col min="8" max="8" width="4.7109375" style="35" customWidth="1"/>
    <col min="9" max="16384" width="11.42578125" style="35"/>
  </cols>
  <sheetData>
    <row r="1" spans="1:11" s="13" customFormat="1" ht="18" customHeight="1">
      <c r="A1" s="318" t="s">
        <v>156</v>
      </c>
      <c r="B1" s="318"/>
      <c r="C1" s="318"/>
      <c r="D1" s="318"/>
      <c r="E1" s="318"/>
      <c r="F1" s="318"/>
      <c r="G1" s="318"/>
    </row>
    <row r="2" spans="1:11" ht="12.75" customHeight="1">
      <c r="A2" s="83"/>
      <c r="B2" s="84"/>
      <c r="C2" s="84"/>
      <c r="D2" s="84"/>
      <c r="E2" s="84"/>
      <c r="F2" s="84"/>
      <c r="G2" s="84"/>
    </row>
    <row r="3" spans="1:11" ht="15" customHeight="1">
      <c r="A3" s="337" t="s">
        <v>185</v>
      </c>
      <c r="B3" s="337"/>
      <c r="C3" s="337"/>
      <c r="D3" s="337"/>
      <c r="E3" s="337"/>
      <c r="F3" s="337"/>
      <c r="G3" s="337"/>
      <c r="H3" s="26"/>
      <c r="I3" s="26"/>
      <c r="J3" s="43"/>
    </row>
    <row r="4" spans="1:11" ht="12.75" customHeight="1" thickBot="1">
      <c r="A4" s="72"/>
      <c r="B4" s="72"/>
      <c r="C4" s="72"/>
      <c r="D4" s="72"/>
      <c r="E4" s="72"/>
      <c r="F4" s="72"/>
      <c r="G4" s="145"/>
      <c r="H4" s="43"/>
      <c r="I4" s="43"/>
      <c r="J4" s="43"/>
    </row>
    <row r="5" spans="1:11" ht="30.75" customHeight="1">
      <c r="A5" s="341" t="s">
        <v>51</v>
      </c>
      <c r="B5" s="354">
        <v>2022</v>
      </c>
      <c r="C5" s="354"/>
      <c r="D5" s="355"/>
      <c r="E5" s="354">
        <v>2023</v>
      </c>
      <c r="F5" s="354"/>
      <c r="G5" s="355"/>
    </row>
    <row r="6" spans="1:11" ht="37.5" customHeight="1" thickBot="1">
      <c r="A6" s="342"/>
      <c r="B6" s="172" t="s">
        <v>21</v>
      </c>
      <c r="C6" s="219" t="s">
        <v>22</v>
      </c>
      <c r="D6" s="219" t="s">
        <v>23</v>
      </c>
      <c r="E6" s="172" t="s">
        <v>21</v>
      </c>
      <c r="F6" s="219" t="s">
        <v>22</v>
      </c>
      <c r="G6" s="220" t="s">
        <v>23</v>
      </c>
      <c r="H6" s="41"/>
    </row>
    <row r="7" spans="1:11" ht="18.75" customHeight="1">
      <c r="A7" s="221" t="s">
        <v>62</v>
      </c>
      <c r="B7" s="222">
        <v>104.35983333333333</v>
      </c>
      <c r="C7" s="222">
        <v>105.87150000000001</v>
      </c>
      <c r="D7" s="222">
        <v>105.11566666666668</v>
      </c>
      <c r="E7" s="222">
        <v>103.2255</v>
      </c>
      <c r="F7" s="222">
        <v>108.46483333333333</v>
      </c>
      <c r="G7" s="223">
        <v>105.84516666666666</v>
      </c>
      <c r="I7" s="58"/>
      <c r="J7" s="58"/>
      <c r="K7" s="58"/>
    </row>
    <row r="8" spans="1:11" ht="12.75" customHeight="1">
      <c r="A8" s="224" t="s">
        <v>63</v>
      </c>
      <c r="B8" s="225">
        <v>88.938333333333333</v>
      </c>
      <c r="C8" s="225">
        <v>92.140166666666673</v>
      </c>
      <c r="D8" s="225">
        <v>90.539249999999996</v>
      </c>
      <c r="E8" s="225">
        <v>87.510166666666677</v>
      </c>
      <c r="F8" s="225">
        <v>89.073166666666665</v>
      </c>
      <c r="G8" s="226">
        <v>88.291666666666671</v>
      </c>
      <c r="I8" s="58"/>
      <c r="J8" s="58"/>
      <c r="K8" s="58"/>
    </row>
    <row r="9" spans="1:11" ht="12.75" customHeight="1">
      <c r="A9" s="224" t="s">
        <v>64</v>
      </c>
      <c r="B9" s="225">
        <v>92.013666666666666</v>
      </c>
      <c r="C9" s="225">
        <v>104.44199999999999</v>
      </c>
      <c r="D9" s="225">
        <v>98.227833333333308</v>
      </c>
      <c r="E9" s="225">
        <v>82.847000000000008</v>
      </c>
      <c r="F9" s="225">
        <v>96.56483333333334</v>
      </c>
      <c r="G9" s="226">
        <v>89.705916666666667</v>
      </c>
      <c r="I9" s="58"/>
      <c r="J9" s="58"/>
      <c r="K9" s="58"/>
    </row>
    <row r="10" spans="1:11" ht="12.75" customHeight="1">
      <c r="A10" s="224" t="s">
        <v>65</v>
      </c>
      <c r="B10" s="225">
        <v>94.249666666666656</v>
      </c>
      <c r="C10" s="225">
        <v>72.930166666666665</v>
      </c>
      <c r="D10" s="225">
        <v>83.589916666666667</v>
      </c>
      <c r="E10" s="225">
        <v>68.353833333333327</v>
      </c>
      <c r="F10" s="225">
        <v>62.879666666666658</v>
      </c>
      <c r="G10" s="226">
        <v>65.616749999999996</v>
      </c>
      <c r="I10" s="58"/>
      <c r="J10" s="58"/>
      <c r="K10" s="58"/>
    </row>
    <row r="11" spans="1:11" ht="12.75" customHeight="1">
      <c r="A11" s="224" t="s">
        <v>48</v>
      </c>
      <c r="B11" s="225">
        <v>104.04683333333334</v>
      </c>
      <c r="C11" s="225">
        <v>99.262500000000003</v>
      </c>
      <c r="D11" s="225">
        <v>101.65466666666667</v>
      </c>
      <c r="E11" s="225">
        <v>108.09699999999998</v>
      </c>
      <c r="F11" s="225">
        <v>98.817499999999995</v>
      </c>
      <c r="G11" s="226">
        <v>103.45725</v>
      </c>
      <c r="I11" s="58"/>
      <c r="J11" s="58"/>
      <c r="K11" s="58"/>
    </row>
    <row r="12" spans="1:11" ht="12.75" customHeight="1">
      <c r="A12" s="224" t="s">
        <v>66</v>
      </c>
      <c r="B12" s="225">
        <v>108.89749999999999</v>
      </c>
      <c r="C12" s="225">
        <v>107.57766666666667</v>
      </c>
      <c r="D12" s="225">
        <v>108.23758333333335</v>
      </c>
      <c r="E12" s="225">
        <v>101.02616666666667</v>
      </c>
      <c r="F12" s="225">
        <v>99.095333333333329</v>
      </c>
      <c r="G12" s="226">
        <v>100.06074999999998</v>
      </c>
      <c r="I12" s="58"/>
      <c r="J12" s="58"/>
      <c r="K12" s="58"/>
    </row>
    <row r="13" spans="1:11" ht="12.75" customHeight="1">
      <c r="A13" s="224" t="s">
        <v>67</v>
      </c>
      <c r="B13" s="225">
        <v>100.313</v>
      </c>
      <c r="C13" s="225">
        <v>102.033</v>
      </c>
      <c r="D13" s="225">
        <v>101.17299999999999</v>
      </c>
      <c r="E13" s="225">
        <v>101.59133333333334</v>
      </c>
      <c r="F13" s="225">
        <v>100.87833333333334</v>
      </c>
      <c r="G13" s="226">
        <v>101.23483333333333</v>
      </c>
      <c r="I13" s="58"/>
      <c r="J13" s="58"/>
      <c r="K13" s="58"/>
    </row>
    <row r="14" spans="1:11" ht="12.75" customHeight="1">
      <c r="A14" s="227" t="s">
        <v>49</v>
      </c>
      <c r="B14" s="225">
        <v>115.60816666666666</v>
      </c>
      <c r="C14" s="225">
        <v>118.20566666666667</v>
      </c>
      <c r="D14" s="225">
        <v>116.90691666666669</v>
      </c>
      <c r="E14" s="225">
        <v>116.41516666666665</v>
      </c>
      <c r="F14" s="225">
        <v>117.68116666666667</v>
      </c>
      <c r="G14" s="226">
        <v>117.04816666666666</v>
      </c>
      <c r="I14" s="58"/>
      <c r="J14" s="58"/>
      <c r="K14" s="58"/>
    </row>
    <row r="15" spans="1:11" ht="12.75" customHeight="1">
      <c r="A15" s="224" t="s">
        <v>68</v>
      </c>
      <c r="B15" s="225">
        <v>109.8695</v>
      </c>
      <c r="C15" s="225">
        <v>111.52733333333333</v>
      </c>
      <c r="D15" s="225">
        <v>110.69841666666666</v>
      </c>
      <c r="E15" s="225">
        <v>109.61383333333333</v>
      </c>
      <c r="F15" s="225">
        <v>110.59949999999999</v>
      </c>
      <c r="G15" s="226">
        <v>110.10666666666667</v>
      </c>
      <c r="I15" s="58"/>
      <c r="J15" s="58"/>
      <c r="K15" s="58"/>
    </row>
    <row r="16" spans="1:11" ht="12.75" customHeight="1">
      <c r="A16" s="228"/>
      <c r="B16" s="225"/>
      <c r="C16" s="225"/>
      <c r="D16" s="225"/>
      <c r="E16" s="229"/>
      <c r="F16" s="229"/>
      <c r="G16" s="226"/>
      <c r="I16" s="58"/>
      <c r="J16" s="58"/>
    </row>
    <row r="17" spans="1:13" ht="12.75" customHeight="1">
      <c r="A17" s="230" t="s">
        <v>54</v>
      </c>
      <c r="B17" s="231">
        <v>103.45</v>
      </c>
      <c r="C17" s="231">
        <v>104.51</v>
      </c>
      <c r="D17" s="231">
        <v>103.98</v>
      </c>
      <c r="E17" s="231">
        <v>101.28</v>
      </c>
      <c r="F17" s="231">
        <v>103.017</v>
      </c>
      <c r="G17" s="232">
        <v>102.149</v>
      </c>
      <c r="I17" s="58"/>
      <c r="J17" s="58"/>
      <c r="K17" s="58"/>
      <c r="L17" s="58"/>
      <c r="M17" s="58"/>
    </row>
    <row r="18" spans="1:13" ht="12.75" customHeight="1">
      <c r="A18" s="230"/>
      <c r="B18" s="231"/>
      <c r="C18" s="231"/>
      <c r="D18" s="225"/>
      <c r="E18" s="233"/>
      <c r="F18" s="233"/>
      <c r="G18" s="234"/>
      <c r="I18" s="58"/>
      <c r="J18" s="58"/>
    </row>
    <row r="19" spans="1:13" ht="12.75" customHeight="1">
      <c r="A19" s="235"/>
      <c r="B19" s="225"/>
      <c r="C19" s="225"/>
      <c r="D19" s="225"/>
      <c r="E19" s="229"/>
      <c r="F19" s="229"/>
      <c r="G19" s="234"/>
      <c r="I19" s="58"/>
      <c r="J19" s="58"/>
    </row>
    <row r="20" spans="1:13" ht="12.75" customHeight="1">
      <c r="A20" s="236" t="s">
        <v>55</v>
      </c>
      <c r="B20" s="231">
        <v>102.908</v>
      </c>
      <c r="C20" s="231">
        <v>118.91666666666667</v>
      </c>
      <c r="D20" s="231">
        <v>110.91233333333334</v>
      </c>
      <c r="E20" s="231">
        <v>105.56433333333335</v>
      </c>
      <c r="F20" s="231">
        <v>110.96599999999999</v>
      </c>
      <c r="G20" s="232">
        <v>108.26516666666664</v>
      </c>
      <c r="I20" s="58"/>
      <c r="J20" s="58"/>
      <c r="K20" s="58"/>
    </row>
    <row r="21" spans="1:13" ht="12.75" customHeight="1">
      <c r="A21" s="237"/>
      <c r="B21" s="231"/>
      <c r="C21" s="231"/>
      <c r="D21" s="225"/>
      <c r="E21" s="231"/>
      <c r="F21" s="231"/>
      <c r="G21" s="226"/>
      <c r="I21" s="58"/>
      <c r="J21" s="58"/>
    </row>
    <row r="22" spans="1:13" ht="12.75" customHeight="1" thickBot="1">
      <c r="A22" s="238" t="s">
        <v>56</v>
      </c>
      <c r="B22" s="239">
        <v>107.31100000000001</v>
      </c>
      <c r="C22" s="239">
        <v>103.685</v>
      </c>
      <c r="D22" s="239">
        <v>105.498</v>
      </c>
      <c r="E22" s="239">
        <v>107.429</v>
      </c>
      <c r="F22" s="239">
        <v>101.836</v>
      </c>
      <c r="G22" s="240">
        <v>104.63200000000001</v>
      </c>
      <c r="I22" s="58"/>
      <c r="J22" s="58"/>
    </row>
    <row r="23" spans="1:13" ht="12.75" customHeight="1">
      <c r="A23" s="97" t="s">
        <v>24</v>
      </c>
      <c r="B23" s="241"/>
      <c r="C23" s="241"/>
      <c r="D23" s="241"/>
      <c r="E23" s="241"/>
      <c r="F23" s="241"/>
      <c r="G23" s="241"/>
      <c r="I23" s="58"/>
      <c r="J23" s="58"/>
    </row>
    <row r="24" spans="1:13" ht="12.75" customHeight="1">
      <c r="A24" s="98" t="s">
        <v>52</v>
      </c>
      <c r="B24" s="112"/>
      <c r="C24" s="242"/>
      <c r="D24" s="243"/>
      <c r="E24" s="112"/>
      <c r="F24" s="112"/>
      <c r="G24" s="243"/>
      <c r="I24" s="58"/>
      <c r="J24" s="58"/>
    </row>
    <row r="25" spans="1:13" ht="16.5">
      <c r="A25" s="75"/>
      <c r="B25" s="68"/>
      <c r="C25" s="68"/>
      <c r="D25" s="68"/>
      <c r="E25" s="68"/>
      <c r="F25" s="68"/>
      <c r="G25" s="68"/>
    </row>
  </sheetData>
  <mergeCells count="5">
    <mergeCell ref="A1:G1"/>
    <mergeCell ref="B5:D5"/>
    <mergeCell ref="E5:G5"/>
    <mergeCell ref="A5:A6"/>
    <mergeCell ref="A3:G3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2">
    <pageSetUpPr fitToPage="1"/>
  </sheetPr>
  <dimension ref="A1:J25"/>
  <sheetViews>
    <sheetView showGridLines="0" view="pageBreakPreview" zoomScale="75" zoomScaleNormal="75" zoomScaleSheetLayoutView="75" workbookViewId="0">
      <selection activeCell="F15" sqref="F15"/>
    </sheetView>
  </sheetViews>
  <sheetFormatPr baseColWidth="10" defaultColWidth="11.42578125" defaultRowHeight="12.75"/>
  <cols>
    <col min="1" max="1" width="50.28515625" style="6" customWidth="1"/>
    <col min="2" max="4" width="24.7109375" style="4" customWidth="1"/>
    <col min="5" max="7" width="14.7109375" style="4" customWidth="1"/>
    <col min="8" max="16384" width="11.42578125" style="6"/>
  </cols>
  <sheetData>
    <row r="1" spans="1:10" s="13" customFormat="1" ht="18" customHeight="1">
      <c r="A1" s="318" t="s">
        <v>156</v>
      </c>
      <c r="B1" s="318"/>
      <c r="C1" s="318"/>
      <c r="D1" s="318"/>
      <c r="E1" s="17"/>
      <c r="F1" s="17"/>
      <c r="G1" s="17"/>
    </row>
    <row r="2" spans="1:10" ht="12.75" customHeight="1">
      <c r="A2" s="83"/>
      <c r="B2" s="84"/>
      <c r="C2" s="84"/>
      <c r="D2" s="84"/>
      <c r="E2" s="5"/>
      <c r="F2" s="5"/>
      <c r="G2" s="5"/>
    </row>
    <row r="3" spans="1:10" ht="15" customHeight="1">
      <c r="A3" s="337" t="s">
        <v>186</v>
      </c>
      <c r="B3" s="337"/>
      <c r="C3" s="337"/>
      <c r="D3" s="337"/>
      <c r="E3" s="26"/>
      <c r="F3" s="26"/>
      <c r="G3" s="26"/>
      <c r="H3" s="26"/>
      <c r="I3" s="26"/>
      <c r="J3" s="8"/>
    </row>
    <row r="4" spans="1:10" s="3" customFormat="1" ht="15" customHeight="1">
      <c r="A4" s="337" t="s">
        <v>127</v>
      </c>
      <c r="B4" s="337"/>
      <c r="C4" s="337"/>
      <c r="D4" s="337"/>
      <c r="E4" s="14"/>
      <c r="F4" s="14"/>
      <c r="G4" s="14"/>
    </row>
    <row r="5" spans="1:10" ht="12.75" customHeight="1" thickBot="1">
      <c r="A5" s="72"/>
      <c r="B5" s="72"/>
      <c r="C5" s="72"/>
      <c r="D5" s="72"/>
      <c r="E5" s="14"/>
      <c r="F5" s="14"/>
      <c r="G5" s="10"/>
      <c r="H5" s="8"/>
      <c r="I5" s="8"/>
      <c r="J5" s="8"/>
    </row>
    <row r="6" spans="1:10" ht="25.5" customHeight="1">
      <c r="A6" s="341" t="s">
        <v>51</v>
      </c>
      <c r="B6" s="343" t="s">
        <v>215</v>
      </c>
      <c r="C6" s="343"/>
      <c r="D6" s="344"/>
      <c r="E6" s="6"/>
      <c r="F6" s="6"/>
      <c r="G6" s="6"/>
    </row>
    <row r="7" spans="1:10" ht="28.5" customHeight="1" thickBot="1">
      <c r="A7" s="342"/>
      <c r="B7" s="172" t="s">
        <v>21</v>
      </c>
      <c r="C7" s="219" t="s">
        <v>22</v>
      </c>
      <c r="D7" s="220" t="s">
        <v>23</v>
      </c>
      <c r="F7" s="6"/>
      <c r="G7" s="6"/>
    </row>
    <row r="8" spans="1:10" ht="27">
      <c r="A8" s="244" t="s">
        <v>62</v>
      </c>
      <c r="B8" s="222">
        <f>('6.7.1'!E7-'6.7.1'!B7)*100/'6.7.1'!B7</f>
        <v>-1.0869443703596025</v>
      </c>
      <c r="C8" s="222">
        <f>('6.7.1'!F7-'6.7.1'!C7)*100/'6.7.1'!C7</f>
        <v>2.4495103340684881</v>
      </c>
      <c r="D8" s="223">
        <f>('6.7.1'!G7-'6.7.1'!D7)*100/'6.7.1'!D7</f>
        <v>0.69399740603205962</v>
      </c>
      <c r="E8" s="6"/>
      <c r="F8" s="6"/>
      <c r="G8" s="6"/>
    </row>
    <row r="9" spans="1:10" ht="27">
      <c r="A9" s="224" t="s">
        <v>63</v>
      </c>
      <c r="B9" s="225">
        <f>('6.7.1'!E8-'6.7.1'!B8)*100/'6.7.1'!B8</f>
        <v>-1.605794276933443</v>
      </c>
      <c r="C9" s="225">
        <f>('6.7.1'!F8-'6.7.1'!C8)*100/'6.7.1'!C8</f>
        <v>-3.3286243241727806</v>
      </c>
      <c r="D9" s="226">
        <f>('6.7.1'!G8-'6.7.1'!D8)*100/'6.7.1'!D8</f>
        <v>-2.4824408566818525</v>
      </c>
      <c r="E9" s="6"/>
      <c r="F9" s="6"/>
      <c r="G9" s="6"/>
    </row>
    <row r="10" spans="1:10" ht="13.5">
      <c r="A10" s="224" t="s">
        <v>64</v>
      </c>
      <c r="B10" s="225">
        <f>('6.7.1'!E9-'6.7.1'!B9)*100/'6.7.1'!B9</f>
        <v>-9.9622882108092536</v>
      </c>
      <c r="C10" s="225">
        <f>('6.7.1'!F9-'6.7.1'!C9)*100/'6.7.1'!C9</f>
        <v>-7.5421446033843225</v>
      </c>
      <c r="D10" s="226">
        <f>('6.7.1'!G9-'6.7.1'!D9)*100/'6.7.1'!D9</f>
        <v>-8.6756638902415411</v>
      </c>
      <c r="E10" s="6"/>
      <c r="F10" s="6"/>
      <c r="G10" s="6"/>
    </row>
    <row r="11" spans="1:10" ht="13.5">
      <c r="A11" s="224" t="s">
        <v>65</v>
      </c>
      <c r="B11" s="225">
        <f>('6.7.1'!E10-'6.7.1'!B10)*100/'6.7.1'!B10</f>
        <v>-27.475782407718505</v>
      </c>
      <c r="C11" s="225">
        <f>('6.7.1'!F10-'6.7.1'!C10)*100/'6.7.1'!C10</f>
        <v>-13.780991405019879</v>
      </c>
      <c r="D11" s="226">
        <f>('6.7.1'!G10-'6.7.1'!D10)*100/'6.7.1'!D10</f>
        <v>-21.501596584117507</v>
      </c>
      <c r="E11" s="6"/>
      <c r="F11" s="6"/>
      <c r="G11" s="6"/>
    </row>
    <row r="12" spans="1:10" ht="18" customHeight="1">
      <c r="A12" s="224" t="s">
        <v>48</v>
      </c>
      <c r="B12" s="225">
        <f>('6.7.1'!E11-'6.7.1'!B11)*100/'6.7.1'!B11</f>
        <v>3.8926380908597</v>
      </c>
      <c r="C12" s="225">
        <f>('6.7.1'!F11-'6.7.1'!C11)*100/'6.7.1'!C11</f>
        <v>-0.4483062586576072</v>
      </c>
      <c r="D12" s="226">
        <f>('6.7.1'!G11-'6.7.1'!D11)*100/'6.7.1'!D11</f>
        <v>1.773242087590664</v>
      </c>
      <c r="E12" s="6"/>
      <c r="F12" s="6"/>
      <c r="G12" s="6"/>
    </row>
    <row r="13" spans="1:10" ht="27">
      <c r="A13" s="224" t="s">
        <v>66</v>
      </c>
      <c r="B13" s="225">
        <f>('6.7.1'!E12-'6.7.1'!B12)*100/'6.7.1'!B12</f>
        <v>-7.2282038920391427</v>
      </c>
      <c r="C13" s="225">
        <f>('6.7.1'!F12-'6.7.1'!C12)*100/'6.7.1'!C12</f>
        <v>-7.8848459872402357</v>
      </c>
      <c r="D13" s="226">
        <f>('6.7.1'!G12-'6.7.1'!D12)*100/'6.7.1'!D12</f>
        <v>-7.5545231901119028</v>
      </c>
      <c r="E13" s="6"/>
      <c r="F13" s="6"/>
      <c r="G13" s="6"/>
    </row>
    <row r="14" spans="1:10" ht="27">
      <c r="A14" s="224" t="s">
        <v>67</v>
      </c>
      <c r="B14" s="225">
        <f>('6.7.1'!E13-'6.7.1'!B13)*100/'6.7.1'!B13</f>
        <v>1.2743446346269536</v>
      </c>
      <c r="C14" s="225">
        <f>('6.7.1'!F13-'6.7.1'!C13)*100/'6.7.1'!C13</f>
        <v>-1.1316600184907399</v>
      </c>
      <c r="D14" s="226">
        <f>('6.7.1'!G13-'6.7.1'!D13)*100/'6.7.1'!D13</f>
        <v>6.1116437521215768E-2</v>
      </c>
      <c r="E14" s="6"/>
      <c r="F14" s="6"/>
      <c r="G14" s="6"/>
    </row>
    <row r="15" spans="1:10" ht="13.5">
      <c r="A15" s="227" t="s">
        <v>49</v>
      </c>
      <c r="B15" s="225">
        <f>('6.7.1'!E14-'6.7.1'!B14)*100/'6.7.1'!B14</f>
        <v>0.69804757161041509</v>
      </c>
      <c r="C15" s="225">
        <f>('6.7.1'!F14-'6.7.1'!C14)*100/'6.7.1'!C14</f>
        <v>-0.44371815226004668</v>
      </c>
      <c r="D15" s="226">
        <f>('6.7.1'!G14-'6.7.1'!D14)*100/'6.7.1'!D14</f>
        <v>0.12082262027550777</v>
      </c>
      <c r="E15" s="6"/>
      <c r="F15" s="6"/>
      <c r="G15" s="6"/>
    </row>
    <row r="16" spans="1:10" ht="13.5">
      <c r="A16" s="224" t="s">
        <v>68</v>
      </c>
      <c r="B16" s="225">
        <f>('6.7.1'!E15-'6.7.1'!B15)*100/'6.7.1'!B15</f>
        <v>-0.23270030960973703</v>
      </c>
      <c r="C16" s="225">
        <f>('6.7.1'!F15-'6.7.1'!C15)*100/'6.7.1'!C15</f>
        <v>-0.83193357682123303</v>
      </c>
      <c r="D16" s="226">
        <f>('6.7.1'!G15-'6.7.1'!D15)*100/'6.7.1'!D15</f>
        <v>-0.53456049130482042</v>
      </c>
      <c r="E16" s="6"/>
      <c r="F16" s="6"/>
      <c r="G16" s="6"/>
    </row>
    <row r="17" spans="1:7" ht="12.75" customHeight="1">
      <c r="A17" s="245"/>
      <c r="B17" s="225"/>
      <c r="C17" s="225"/>
      <c r="D17" s="226"/>
      <c r="E17" s="6"/>
      <c r="F17" s="6"/>
      <c r="G17" s="6"/>
    </row>
    <row r="18" spans="1:7" ht="12.75" customHeight="1">
      <c r="A18" s="230" t="s">
        <v>54</v>
      </c>
      <c r="B18" s="231">
        <f>('6.7.1'!E17-'6.7.1'!B17)*100/'6.7.1'!B17</f>
        <v>-2.0976317061382326</v>
      </c>
      <c r="C18" s="231">
        <f>('6.7.1'!F17-'6.7.1'!C17)*100/'6.7.1'!C17</f>
        <v>-1.4285714285714373</v>
      </c>
      <c r="D18" s="232">
        <f>('6.7.1'!G17-'6.7.1'!D17)*100/'6.7.1'!D17</f>
        <v>-1.76091556068475</v>
      </c>
      <c r="E18" s="6"/>
      <c r="F18" s="6"/>
      <c r="G18" s="6"/>
    </row>
    <row r="19" spans="1:7" ht="12.75" customHeight="1">
      <c r="A19" s="230"/>
      <c r="B19" s="225"/>
      <c r="C19" s="231"/>
      <c r="D19" s="226"/>
      <c r="E19" s="6"/>
      <c r="F19" s="6"/>
      <c r="G19" s="6"/>
    </row>
    <row r="20" spans="1:7" ht="12.75" customHeight="1">
      <c r="A20" s="235"/>
      <c r="B20" s="225"/>
      <c r="C20" s="225"/>
      <c r="D20" s="226"/>
      <c r="E20" s="6"/>
      <c r="F20" s="6"/>
      <c r="G20" s="6"/>
    </row>
    <row r="21" spans="1:7" ht="12.75" customHeight="1">
      <c r="A21" s="236" t="s">
        <v>55</v>
      </c>
      <c r="B21" s="231">
        <f>('6.7.1'!E20-'6.7.1'!B20)*100/'6.7.1'!B20</f>
        <v>2.581270001684369</v>
      </c>
      <c r="C21" s="231">
        <f>('6.7.1'!F20-'6.7.1'!C20)*100/'6.7.1'!C20</f>
        <v>-6.6859145059565606</v>
      </c>
      <c r="D21" s="232">
        <f>('6.7.1'!G20-'6.7.1'!D20)*100/'6.7.1'!D20</f>
        <v>-2.3867198417969977</v>
      </c>
      <c r="E21" s="6"/>
      <c r="F21" s="6"/>
      <c r="G21" s="6"/>
    </row>
    <row r="22" spans="1:7" ht="12.75" customHeight="1">
      <c r="A22" s="237"/>
      <c r="B22" s="225"/>
      <c r="C22" s="231"/>
      <c r="D22" s="226"/>
      <c r="E22" s="6"/>
      <c r="F22" s="6"/>
      <c r="G22" s="6"/>
    </row>
    <row r="23" spans="1:7" ht="12.75" customHeight="1" thickBot="1">
      <c r="A23" s="238" t="s">
        <v>56</v>
      </c>
      <c r="B23" s="239">
        <f>('6.7.1'!E22-'6.7.1'!B22)*100/'6.7.1'!B22</f>
        <v>0.1099607682343795</v>
      </c>
      <c r="C23" s="239">
        <f>('6.7.1'!F22-'6.7.1'!C22)*100/'6.7.1'!C22</f>
        <v>-1.7832859140666477</v>
      </c>
      <c r="D23" s="240">
        <f>('6.7.1'!G22-'6.7.1'!D22)*100/'6.7.1'!D22</f>
        <v>-0.82086864205956478</v>
      </c>
      <c r="E23" s="6"/>
      <c r="F23" s="6"/>
      <c r="G23" s="6"/>
    </row>
    <row r="24" spans="1:7" ht="22.5" customHeight="1">
      <c r="A24" s="97" t="s">
        <v>24</v>
      </c>
      <c r="B24" s="241"/>
      <c r="C24" s="241"/>
      <c r="D24" s="241"/>
      <c r="E24" s="11"/>
      <c r="F24" s="11"/>
      <c r="G24" s="11"/>
    </row>
    <row r="25" spans="1:7" ht="12.75" customHeight="1">
      <c r="A25" s="98" t="s">
        <v>52</v>
      </c>
      <c r="B25" s="112"/>
      <c r="C25" s="243"/>
      <c r="D25" s="243"/>
      <c r="E25" s="1"/>
      <c r="F25" s="1"/>
      <c r="G25" s="12"/>
    </row>
  </sheetData>
  <mergeCells count="5">
    <mergeCell ref="A1:D1"/>
    <mergeCell ref="A3:D3"/>
    <mergeCell ref="A4:D4"/>
    <mergeCell ref="A6:A7"/>
    <mergeCell ref="B6:D6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11">
    <pageSetUpPr fitToPage="1"/>
  </sheetPr>
  <dimension ref="A1:L31"/>
  <sheetViews>
    <sheetView showGridLines="0" view="pageBreakPreview" topLeftCell="A34" zoomScale="85" zoomScaleNormal="75" zoomScaleSheetLayoutView="85" workbookViewId="0">
      <selection activeCell="B26" sqref="B26:G26"/>
    </sheetView>
  </sheetViews>
  <sheetFormatPr baseColWidth="10" defaultColWidth="11.42578125" defaultRowHeight="12.75"/>
  <cols>
    <col min="1" max="1" width="75" style="6" customWidth="1"/>
    <col min="2" max="6" width="14.7109375" style="6" customWidth="1"/>
    <col min="7" max="7" width="16.28515625" style="6" customWidth="1"/>
    <col min="8" max="8" width="8.42578125" style="6" customWidth="1"/>
    <col min="9" max="16384" width="11.42578125" style="6"/>
  </cols>
  <sheetData>
    <row r="1" spans="1:11" s="13" customFormat="1" ht="18" customHeight="1">
      <c r="A1" s="356" t="s">
        <v>156</v>
      </c>
      <c r="B1" s="356"/>
      <c r="C1" s="356"/>
      <c r="D1" s="356"/>
      <c r="E1" s="356"/>
      <c r="F1" s="356"/>
      <c r="G1" s="356"/>
    </row>
    <row r="2" spans="1:11" ht="12.75" customHeight="1">
      <c r="A2" s="246"/>
      <c r="B2" s="247"/>
      <c r="C2" s="247"/>
      <c r="D2" s="247"/>
      <c r="E2" s="247"/>
      <c r="F2" s="247"/>
      <c r="G2" s="247"/>
    </row>
    <row r="3" spans="1:11" ht="15" customHeight="1">
      <c r="A3" s="337" t="s">
        <v>187</v>
      </c>
      <c r="B3" s="337"/>
      <c r="C3" s="337"/>
      <c r="D3" s="337"/>
      <c r="E3" s="337"/>
      <c r="F3" s="337"/>
      <c r="G3" s="337"/>
      <c r="H3" s="26"/>
      <c r="I3" s="26"/>
      <c r="J3" s="8"/>
    </row>
    <row r="4" spans="1:11" ht="12.75" customHeight="1" thickBot="1">
      <c r="A4" s="72"/>
      <c r="B4" s="72"/>
      <c r="C4" s="72"/>
      <c r="D4" s="72"/>
      <c r="E4" s="72"/>
      <c r="F4" s="72"/>
      <c r="G4" s="145"/>
      <c r="H4" s="81"/>
      <c r="I4" s="8"/>
      <c r="J4" s="8"/>
    </row>
    <row r="5" spans="1:11" ht="27" customHeight="1">
      <c r="A5" s="341" t="s">
        <v>51</v>
      </c>
      <c r="B5" s="354">
        <v>2022</v>
      </c>
      <c r="C5" s="354"/>
      <c r="D5" s="355"/>
      <c r="E5" s="354">
        <v>2023</v>
      </c>
      <c r="F5" s="354"/>
      <c r="G5" s="355"/>
      <c r="H5" s="75"/>
    </row>
    <row r="6" spans="1:11" ht="29.25" customHeight="1" thickBot="1">
      <c r="A6" s="342"/>
      <c r="B6" s="172" t="s">
        <v>21</v>
      </c>
      <c r="C6" s="219" t="s">
        <v>22</v>
      </c>
      <c r="D6" s="220" t="s">
        <v>23</v>
      </c>
      <c r="E6" s="172" t="s">
        <v>21</v>
      </c>
      <c r="F6" s="219" t="s">
        <v>22</v>
      </c>
      <c r="G6" s="220" t="s">
        <v>23</v>
      </c>
      <c r="H6" s="82"/>
    </row>
    <row r="7" spans="1:11" ht="24" customHeight="1">
      <c r="A7" s="221" t="s">
        <v>62</v>
      </c>
      <c r="B7" s="222">
        <v>119.45366666666668</v>
      </c>
      <c r="C7" s="222">
        <v>130.30866666666665</v>
      </c>
      <c r="D7" s="223">
        <v>124.88116666666666</v>
      </c>
      <c r="E7" s="222">
        <v>136.65516666666664</v>
      </c>
      <c r="F7" s="222">
        <v>138.65466666666669</v>
      </c>
      <c r="G7" s="223">
        <v>137.65491666666665</v>
      </c>
      <c r="H7" s="82"/>
      <c r="I7" s="19"/>
      <c r="J7" s="19"/>
      <c r="K7" s="19"/>
    </row>
    <row r="8" spans="1:11" ht="12.75" customHeight="1">
      <c r="A8" s="251" t="s">
        <v>63</v>
      </c>
      <c r="B8" s="225">
        <v>116.33600000000001</v>
      </c>
      <c r="C8" s="225">
        <v>122.57733333333334</v>
      </c>
      <c r="D8" s="226">
        <v>119.45666666666666</v>
      </c>
      <c r="E8" s="225">
        <v>127.884</v>
      </c>
      <c r="F8" s="225">
        <v>129.47066666666666</v>
      </c>
      <c r="G8" s="226">
        <v>128.67733333333334</v>
      </c>
      <c r="H8" s="82"/>
      <c r="I8" s="19"/>
      <c r="J8" s="19"/>
      <c r="K8" s="19"/>
    </row>
    <row r="9" spans="1:11" ht="12.75" customHeight="1">
      <c r="A9" s="251" t="s">
        <v>64</v>
      </c>
      <c r="B9" s="225">
        <v>108.30466666666666</v>
      </c>
      <c r="C9" s="225">
        <v>114.41216666666666</v>
      </c>
      <c r="D9" s="226">
        <v>111.35841666666666</v>
      </c>
      <c r="E9" s="225">
        <v>123.62599999999999</v>
      </c>
      <c r="F9" s="225">
        <v>125.55666666666667</v>
      </c>
      <c r="G9" s="226">
        <v>124.59133333333335</v>
      </c>
      <c r="H9" s="82"/>
      <c r="I9" s="19"/>
      <c r="J9" s="19"/>
      <c r="K9" s="19"/>
    </row>
    <row r="10" spans="1:11" ht="12.75" customHeight="1">
      <c r="A10" s="251" t="s">
        <v>65</v>
      </c>
      <c r="B10" s="225">
        <v>135.15566666666666</v>
      </c>
      <c r="C10" s="225">
        <v>149.23066666666668</v>
      </c>
      <c r="D10" s="226">
        <v>142.19316666666666</v>
      </c>
      <c r="E10" s="225">
        <v>161.06183333333334</v>
      </c>
      <c r="F10" s="225">
        <v>187.93283333333332</v>
      </c>
      <c r="G10" s="226">
        <v>174.49733333333336</v>
      </c>
      <c r="H10" s="82"/>
      <c r="I10" s="19"/>
      <c r="J10" s="19"/>
      <c r="K10" s="19"/>
    </row>
    <row r="11" spans="1:11" ht="12.75" customHeight="1">
      <c r="A11" s="251" t="s">
        <v>48</v>
      </c>
      <c r="B11" s="225">
        <v>108.91800000000001</v>
      </c>
      <c r="C11" s="225">
        <v>120.79066666666667</v>
      </c>
      <c r="D11" s="226">
        <v>114.85433333333334</v>
      </c>
      <c r="E11" s="225">
        <v>132.67466666666667</v>
      </c>
      <c r="F11" s="225">
        <v>132.28616666666667</v>
      </c>
      <c r="G11" s="226">
        <v>132.48041666666666</v>
      </c>
      <c r="H11" s="82"/>
      <c r="I11" s="19"/>
      <c r="J11" s="19"/>
      <c r="K11" s="19"/>
    </row>
    <row r="12" spans="1:11" ht="12.75" customHeight="1">
      <c r="A12" s="251" t="s">
        <v>66</v>
      </c>
      <c r="B12" s="225">
        <v>145.13166666666666</v>
      </c>
      <c r="C12" s="225">
        <v>160.69633333333331</v>
      </c>
      <c r="D12" s="226">
        <v>152.91399999999999</v>
      </c>
      <c r="E12" s="225">
        <v>169.71483333333333</v>
      </c>
      <c r="F12" s="225">
        <v>157.42983333333333</v>
      </c>
      <c r="G12" s="226">
        <v>163.57233333333332</v>
      </c>
      <c r="H12" s="82"/>
      <c r="I12" s="19"/>
      <c r="J12" s="19"/>
      <c r="K12" s="19"/>
    </row>
    <row r="13" spans="1:11" ht="12.75" customHeight="1">
      <c r="A13" s="251" t="s">
        <v>67</v>
      </c>
      <c r="B13" s="225">
        <v>113.968</v>
      </c>
      <c r="C13" s="225">
        <v>120.496</v>
      </c>
      <c r="D13" s="226">
        <v>117.23200000000001</v>
      </c>
      <c r="E13" s="225">
        <v>126.98783333333334</v>
      </c>
      <c r="F13" s="225">
        <v>127.90533333333333</v>
      </c>
      <c r="G13" s="226">
        <v>127.44658333333332</v>
      </c>
      <c r="H13" s="82"/>
      <c r="I13" s="19"/>
      <c r="J13" s="19"/>
      <c r="K13" s="19"/>
    </row>
    <row r="14" spans="1:11" ht="12.75" customHeight="1">
      <c r="A14" s="252" t="s">
        <v>49</v>
      </c>
      <c r="B14" s="225">
        <v>114.15766666666667</v>
      </c>
      <c r="C14" s="225">
        <v>121.53966666666668</v>
      </c>
      <c r="D14" s="226">
        <v>117.84866666666669</v>
      </c>
      <c r="E14" s="225">
        <v>134.57233333333332</v>
      </c>
      <c r="F14" s="225">
        <v>137.65966666666668</v>
      </c>
      <c r="G14" s="226">
        <v>136.11599999999999</v>
      </c>
      <c r="H14" s="82"/>
      <c r="I14" s="19"/>
      <c r="J14" s="19"/>
      <c r="K14" s="19"/>
    </row>
    <row r="15" spans="1:11" ht="12.75" customHeight="1">
      <c r="A15" s="251" t="s">
        <v>68</v>
      </c>
      <c r="B15" s="225">
        <v>141.79816666666667</v>
      </c>
      <c r="C15" s="225">
        <v>153.22683333333333</v>
      </c>
      <c r="D15" s="226">
        <v>147.51250000000002</v>
      </c>
      <c r="E15" s="225">
        <v>147.96266666666665</v>
      </c>
      <c r="F15" s="225">
        <v>135.27766666666668</v>
      </c>
      <c r="G15" s="226">
        <v>141.62016666666668</v>
      </c>
      <c r="H15" s="82"/>
      <c r="I15" s="19"/>
      <c r="J15" s="19"/>
      <c r="K15" s="19"/>
    </row>
    <row r="16" spans="1:11" ht="12.75" customHeight="1">
      <c r="A16" s="245"/>
      <c r="B16" s="229"/>
      <c r="C16" s="229"/>
      <c r="D16" s="234"/>
      <c r="E16" s="229"/>
      <c r="F16" s="229"/>
      <c r="G16" s="234"/>
      <c r="H16" s="82"/>
      <c r="I16" s="19"/>
      <c r="J16" s="19"/>
      <c r="K16" s="19"/>
    </row>
    <row r="17" spans="1:12" ht="12.75" customHeight="1">
      <c r="A17" s="253" t="s">
        <v>54</v>
      </c>
      <c r="B17" s="231">
        <v>122.10066666666665</v>
      </c>
      <c r="C17" s="231">
        <v>132.31500000000003</v>
      </c>
      <c r="D17" s="232">
        <v>127.20783333333333</v>
      </c>
      <c r="E17" s="231">
        <v>139.91683333333333</v>
      </c>
      <c r="F17" s="231">
        <v>142.178</v>
      </c>
      <c r="G17" s="232">
        <v>141.047</v>
      </c>
      <c r="H17" s="82"/>
      <c r="I17" s="19"/>
      <c r="J17" s="19"/>
      <c r="K17" s="19"/>
    </row>
    <row r="18" spans="1:12" ht="12.75" customHeight="1">
      <c r="A18" s="253"/>
      <c r="B18" s="233"/>
      <c r="C18" s="233"/>
      <c r="D18" s="234"/>
      <c r="E18" s="233"/>
      <c r="F18" s="233"/>
      <c r="G18" s="234"/>
      <c r="H18" s="82"/>
      <c r="I18" s="19"/>
      <c r="J18" s="19"/>
      <c r="K18" s="19"/>
    </row>
    <row r="19" spans="1:12" ht="12.75" customHeight="1">
      <c r="A19" s="251" t="s">
        <v>69</v>
      </c>
      <c r="B19" s="225">
        <v>107.15083333333332</v>
      </c>
      <c r="C19" s="225">
        <v>108.29433333333334</v>
      </c>
      <c r="D19" s="226">
        <v>107.72258333333336</v>
      </c>
      <c r="E19" s="225">
        <v>112.53266666666667</v>
      </c>
      <c r="F19" s="225">
        <v>114.53116666666666</v>
      </c>
      <c r="G19" s="226">
        <v>113.53191666666667</v>
      </c>
      <c r="H19" s="82"/>
      <c r="I19" s="19"/>
      <c r="J19" s="19"/>
      <c r="K19" s="19"/>
    </row>
    <row r="20" spans="1:12" ht="12.75" customHeight="1">
      <c r="A20" s="251" t="s">
        <v>50</v>
      </c>
      <c r="B20" s="225">
        <v>109.76466666666666</v>
      </c>
      <c r="C20" s="225">
        <v>111.197</v>
      </c>
      <c r="D20" s="226">
        <v>110.48083333333335</v>
      </c>
      <c r="E20" s="225">
        <v>115.62350000000002</v>
      </c>
      <c r="F20" s="225">
        <v>116.22516666666667</v>
      </c>
      <c r="G20" s="226">
        <v>115.92433333333332</v>
      </c>
      <c r="H20" s="82"/>
      <c r="I20" s="19"/>
      <c r="J20" s="19"/>
      <c r="K20" s="19"/>
      <c r="L20" s="61"/>
    </row>
    <row r="21" spans="1:12" ht="12.75" customHeight="1">
      <c r="A21" s="251" t="s">
        <v>71</v>
      </c>
      <c r="B21" s="225">
        <v>116.88599999999998</v>
      </c>
      <c r="C21" s="225">
        <v>117.55283333333334</v>
      </c>
      <c r="D21" s="226">
        <v>117.21941666666665</v>
      </c>
      <c r="E21" s="225">
        <v>129.05099999999999</v>
      </c>
      <c r="F21" s="225">
        <v>131.08049999999997</v>
      </c>
      <c r="G21" s="226">
        <v>130.06575000000001</v>
      </c>
      <c r="H21" s="82"/>
      <c r="I21" s="19"/>
      <c r="J21" s="19"/>
      <c r="K21" s="19"/>
      <c r="L21" s="61"/>
    </row>
    <row r="22" spans="1:12" ht="12.75" customHeight="1">
      <c r="A22" s="251" t="s">
        <v>128</v>
      </c>
      <c r="B22" s="225">
        <v>108.36849999999998</v>
      </c>
      <c r="C22" s="225">
        <v>111.70016666666665</v>
      </c>
      <c r="D22" s="226">
        <v>110.03433333333334</v>
      </c>
      <c r="E22" s="225">
        <v>127.41199999999999</v>
      </c>
      <c r="F22" s="225">
        <v>127.57133333333333</v>
      </c>
      <c r="G22" s="226">
        <v>127.49166666666666</v>
      </c>
      <c r="H22" s="82"/>
      <c r="I22" s="19"/>
      <c r="J22" s="19"/>
      <c r="K22" s="19"/>
      <c r="L22" s="61"/>
    </row>
    <row r="23" spans="1:12" ht="12.75" customHeight="1">
      <c r="A23" s="245"/>
      <c r="B23" s="229"/>
      <c r="C23" s="229"/>
      <c r="D23" s="234"/>
      <c r="E23" s="229"/>
      <c r="F23" s="229"/>
      <c r="G23" s="234"/>
      <c r="H23" s="82"/>
      <c r="I23" s="19"/>
      <c r="J23" s="19"/>
      <c r="K23" s="19"/>
      <c r="L23" s="61"/>
    </row>
    <row r="24" spans="1:12" ht="12.75" customHeight="1">
      <c r="A24" s="254" t="s">
        <v>55</v>
      </c>
      <c r="B24" s="231">
        <v>110.30333333333334</v>
      </c>
      <c r="C24" s="231">
        <v>112.96816666666666</v>
      </c>
      <c r="D24" s="232">
        <v>111.63574999999999</v>
      </c>
      <c r="E24" s="231">
        <v>122.996</v>
      </c>
      <c r="F24" s="231">
        <v>123.87083333333332</v>
      </c>
      <c r="G24" s="232">
        <v>123.43341666666664</v>
      </c>
      <c r="H24" s="82"/>
      <c r="I24" s="19"/>
      <c r="J24" s="19"/>
      <c r="K24" s="19"/>
      <c r="L24" s="61"/>
    </row>
    <row r="25" spans="1:12" ht="12.75" customHeight="1">
      <c r="A25" s="255"/>
      <c r="B25" s="233"/>
      <c r="C25" s="233"/>
      <c r="D25" s="234"/>
      <c r="E25" s="233"/>
      <c r="F25" s="233"/>
      <c r="G25" s="234"/>
      <c r="H25" s="82"/>
      <c r="I25" s="19"/>
      <c r="J25" s="19"/>
      <c r="K25" s="19"/>
    </row>
    <row r="26" spans="1:12" ht="12.75" customHeight="1" thickBot="1">
      <c r="A26" s="238" t="s">
        <v>59</v>
      </c>
      <c r="B26" s="239">
        <v>152.94249999999997</v>
      </c>
      <c r="C26" s="239">
        <v>162.50116666666665</v>
      </c>
      <c r="D26" s="240">
        <f>AVERAGE(B26:C26)</f>
        <v>157.72183333333331</v>
      </c>
      <c r="E26" s="239">
        <v>149.30000000000001</v>
      </c>
      <c r="F26" s="239">
        <v>151.27000000000001</v>
      </c>
      <c r="G26" s="240">
        <v>150.285</v>
      </c>
      <c r="H26" s="82"/>
      <c r="I26" s="19"/>
      <c r="J26" s="19"/>
      <c r="K26" s="19"/>
    </row>
    <row r="27" spans="1:12" ht="12.75" customHeight="1">
      <c r="A27" s="97" t="s">
        <v>24</v>
      </c>
      <c r="B27" s="250"/>
      <c r="C27" s="250"/>
      <c r="D27" s="250"/>
      <c r="E27" s="250"/>
      <c r="F27" s="250"/>
      <c r="G27" s="250"/>
      <c r="H27" s="82"/>
    </row>
    <row r="28" spans="1:12" ht="12.75" customHeight="1">
      <c r="A28" s="248" t="s">
        <v>194</v>
      </c>
      <c r="B28" s="249"/>
      <c r="C28" s="249"/>
      <c r="D28" s="96"/>
      <c r="E28" s="154"/>
      <c r="F28" s="96"/>
      <c r="G28" s="249"/>
      <c r="H28" s="75"/>
    </row>
    <row r="29" spans="1:12" ht="12.75" customHeight="1">
      <c r="A29" s="98" t="s">
        <v>52</v>
      </c>
      <c r="B29" s="112"/>
      <c r="C29" s="112"/>
      <c r="D29" s="243"/>
      <c r="E29" s="112"/>
      <c r="F29" s="112"/>
      <c r="G29" s="243"/>
      <c r="H29" s="75"/>
    </row>
    <row r="30" spans="1:12" ht="12.75" customHeight="1">
      <c r="A30" s="67"/>
      <c r="B30" s="73"/>
      <c r="C30" s="73"/>
      <c r="D30" s="74"/>
      <c r="E30" s="73"/>
      <c r="F30" s="73"/>
      <c r="G30" s="74"/>
      <c r="H30" s="75"/>
    </row>
    <row r="31" spans="1:12" ht="16.5">
      <c r="A31" s="75"/>
      <c r="B31" s="75"/>
      <c r="C31" s="75"/>
      <c r="D31" s="75"/>
      <c r="E31" s="75"/>
      <c r="F31" s="75"/>
      <c r="G31" s="75"/>
      <c r="H31" s="75"/>
    </row>
  </sheetData>
  <mergeCells count="5">
    <mergeCell ref="A1:G1"/>
    <mergeCell ref="B5:D5"/>
    <mergeCell ref="E5:G5"/>
    <mergeCell ref="A3:G3"/>
    <mergeCell ref="A5:A6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6.1.1</vt:lpstr>
      <vt:lpstr>6.2.1</vt:lpstr>
      <vt:lpstr>6.3.1</vt:lpstr>
      <vt:lpstr>6.4.1</vt:lpstr>
      <vt:lpstr>6.5.1</vt:lpstr>
      <vt:lpstr>6.6</vt:lpstr>
      <vt:lpstr>6.7.1</vt:lpstr>
      <vt:lpstr>6.8.1</vt:lpstr>
      <vt:lpstr>6.9.1</vt:lpstr>
      <vt:lpstr>6.10.1</vt:lpstr>
      <vt:lpstr>6.11.1</vt:lpstr>
      <vt:lpstr>6.12.1</vt:lpstr>
      <vt:lpstr>6.13</vt:lpstr>
      <vt:lpstr>'6.1.1'!Área_de_impresión</vt:lpstr>
      <vt:lpstr>'6.10.1'!Área_de_impresión</vt:lpstr>
      <vt:lpstr>'6.11.1'!Área_de_impresión</vt:lpstr>
      <vt:lpstr>'6.12.1'!Área_de_impresión</vt:lpstr>
      <vt:lpstr>'6.13'!Área_de_impresión</vt:lpstr>
      <vt:lpstr>'6.2.1'!Área_de_impresión</vt:lpstr>
      <vt:lpstr>'6.3.1'!Área_de_impresión</vt:lpstr>
      <vt:lpstr>'6.4.1'!Área_de_impresión</vt:lpstr>
      <vt:lpstr>'6.5.1'!Área_de_impresión</vt:lpstr>
      <vt:lpstr>'6.6'!Área_de_impresión</vt:lpstr>
      <vt:lpstr>'6.7.1'!Área_de_impresión</vt:lpstr>
      <vt:lpstr>'6.8.1'!Área_de_impresión</vt:lpstr>
      <vt:lpstr>'6.9.1'!Área_de_impresión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joaquinerenas</cp:lastModifiedBy>
  <cp:lastPrinted>2020-09-16T09:48:08Z</cp:lastPrinted>
  <dcterms:created xsi:type="dcterms:W3CDTF">2001-06-19T15:32:58Z</dcterms:created>
  <dcterms:modified xsi:type="dcterms:W3CDTF">2024-03-06T09:43:10Z</dcterms:modified>
</cp:coreProperties>
</file>